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10284" activeTab="3"/>
  </bookViews>
  <sheets>
    <sheet name="Summary" sheetId="5" r:id="rId1"/>
    <sheet name="Feb 2016" sheetId="1" r:id="rId2"/>
    <sheet name="Mar 2016" sheetId="2" r:id="rId3"/>
    <sheet name="Apr 2016" sheetId="3" r:id="rId4"/>
    <sheet name="Ad Grid" sheetId="6" r:id="rId5"/>
    <sheet name="Return Reserves" sheetId="4" r:id="rId6"/>
  </sheets>
  <definedNames>
    <definedName name="_xlnm.Print_Area" localSheetId="0">Summary!$A$1:$H$48</definedName>
  </definedNames>
  <calcPr calcId="152511"/>
</workbook>
</file>

<file path=xl/calcChain.xml><?xml version="1.0" encoding="utf-8"?>
<calcChain xmlns="http://schemas.openxmlformats.org/spreadsheetml/2006/main">
  <c r="S151" i="3" l="1"/>
  <c r="T151" i="3"/>
  <c r="V151" i="3"/>
  <c r="D28" i="4" l="1"/>
  <c r="F545" i="2"/>
  <c r="X13" i="6"/>
  <c r="S92" i="1" l="1"/>
  <c r="S93" i="1"/>
  <c r="S94" i="1"/>
  <c r="S95" i="1"/>
  <c r="S96" i="1"/>
  <c r="S97" i="1"/>
  <c r="S98" i="1"/>
  <c r="S99" i="1"/>
  <c r="S100" i="1"/>
  <c r="S104" i="1"/>
  <c r="S103" i="1"/>
  <c r="S101" i="1"/>
  <c r="S102" i="1"/>
  <c r="S105" i="1"/>
  <c r="S106" i="1"/>
  <c r="S107" i="1"/>
  <c r="S108" i="1"/>
  <c r="S109" i="1"/>
  <c r="S110" i="1"/>
  <c r="S111" i="1"/>
  <c r="S112" i="1"/>
  <c r="S113" i="1"/>
  <c r="S115" i="1"/>
  <c r="S116" i="1"/>
  <c r="S117" i="1"/>
  <c r="S118" i="1"/>
  <c r="S119" i="1"/>
  <c r="S120" i="1"/>
  <c r="S114" i="1"/>
  <c r="S121" i="1"/>
  <c r="S122" i="1"/>
  <c r="S123" i="1"/>
  <c r="S126" i="1"/>
  <c r="S124" i="1"/>
  <c r="S127" i="1"/>
  <c r="S125" i="1"/>
  <c r="S128" i="1"/>
  <c r="S129" i="1"/>
  <c r="S130" i="1"/>
  <c r="S140" i="1"/>
  <c r="S139" i="1"/>
  <c r="S138" i="1"/>
  <c r="S131" i="1"/>
  <c r="S132" i="1"/>
  <c r="S133" i="1"/>
  <c r="S134" i="1"/>
  <c r="S135" i="1"/>
  <c r="S136" i="1"/>
  <c r="S137" i="1"/>
  <c r="S141" i="1"/>
  <c r="S142" i="1"/>
  <c r="S143" i="1"/>
  <c r="S144" i="1"/>
  <c r="S145" i="1"/>
  <c r="S146" i="1"/>
  <c r="S147" i="1"/>
  <c r="S148" i="1"/>
  <c r="S149" i="1"/>
  <c r="S150" i="1"/>
  <c r="S153" i="1"/>
  <c r="S152" i="1"/>
  <c r="S151" i="1"/>
  <c r="S154" i="1"/>
  <c r="S158" i="1"/>
  <c r="S159" i="1"/>
  <c r="S160" i="1"/>
  <c r="S155" i="1"/>
  <c r="S156" i="1"/>
  <c r="S157" i="1"/>
  <c r="S161" i="1"/>
  <c r="S162" i="1"/>
  <c r="S163" i="1"/>
  <c r="S164" i="1"/>
  <c r="S170" i="1"/>
  <c r="S165" i="1"/>
  <c r="S166" i="1"/>
  <c r="S167" i="1"/>
  <c r="S168" i="1"/>
  <c r="S169" i="1"/>
  <c r="S171" i="1"/>
  <c r="S172" i="1"/>
  <c r="S173" i="1"/>
  <c r="S174" i="1"/>
  <c r="S175" i="1"/>
  <c r="S176" i="1"/>
  <c r="S177" i="1"/>
  <c r="S183" i="1"/>
  <c r="S181" i="1"/>
  <c r="S178" i="1"/>
  <c r="S182" i="1"/>
  <c r="S179" i="1"/>
  <c r="S180" i="1"/>
  <c r="S184" i="1"/>
  <c r="S185" i="1"/>
  <c r="S186" i="1"/>
  <c r="S187" i="1"/>
  <c r="S188" i="1"/>
  <c r="S189" i="1"/>
  <c r="S190" i="1"/>
  <c r="S191" i="1"/>
  <c r="S192" i="1"/>
  <c r="S193" i="1"/>
  <c r="S201" i="1"/>
  <c r="S194" i="1"/>
  <c r="S202" i="1"/>
  <c r="S203" i="1"/>
  <c r="S195" i="1"/>
  <c r="S196" i="1"/>
  <c r="S197" i="1"/>
  <c r="S198" i="1"/>
  <c r="S199" i="1"/>
  <c r="S200" i="1"/>
  <c r="S204" i="1"/>
  <c r="S207" i="1"/>
  <c r="S205" i="1"/>
  <c r="S206" i="1"/>
  <c r="S208" i="1"/>
  <c r="S209" i="1"/>
  <c r="S210" i="1"/>
  <c r="S211" i="1"/>
  <c r="S212" i="1"/>
  <c r="S213" i="1"/>
  <c r="S217" i="1"/>
  <c r="S214" i="1"/>
  <c r="S216" i="1"/>
  <c r="S215" i="1"/>
  <c r="S218" i="1"/>
  <c r="S219" i="1"/>
  <c r="S220" i="1"/>
  <c r="S221" i="1"/>
  <c r="S222" i="1"/>
  <c r="S223" i="1"/>
  <c r="S224" i="1"/>
  <c r="S227" i="1"/>
  <c r="S230" i="1"/>
  <c r="S226" i="1"/>
  <c r="S228" i="1"/>
  <c r="S229" i="1"/>
  <c r="S225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8" i="1"/>
  <c r="S245" i="1"/>
  <c r="S246" i="1"/>
  <c r="S247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6" i="1"/>
  <c r="S267" i="1"/>
  <c r="S268" i="1"/>
  <c r="S270" i="1"/>
  <c r="S262" i="1"/>
  <c r="S269" i="1"/>
  <c r="S271" i="1"/>
  <c r="S264" i="1"/>
  <c r="S263" i="1"/>
  <c r="S265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5" i="1"/>
  <c r="S286" i="1"/>
  <c r="S287" i="1"/>
  <c r="S288" i="1"/>
  <c r="S291" i="1"/>
  <c r="S289" i="1"/>
  <c r="S292" i="1"/>
  <c r="S290" i="1"/>
  <c r="S284" i="1"/>
  <c r="S293" i="1"/>
  <c r="S294" i="1"/>
  <c r="S295" i="1"/>
  <c r="S296" i="1"/>
  <c r="S297" i="1"/>
  <c r="S300" i="1"/>
  <c r="S298" i="1"/>
  <c r="S299" i="1"/>
  <c r="S301" i="1"/>
  <c r="S302" i="1"/>
  <c r="S304" i="1"/>
  <c r="S303" i="1"/>
  <c r="S305" i="1"/>
  <c r="S306" i="1"/>
  <c r="S311" i="1"/>
  <c r="S307" i="1"/>
  <c r="S308" i="1"/>
  <c r="S309" i="1"/>
  <c r="S310" i="1"/>
  <c r="S312" i="1"/>
  <c r="S313" i="1"/>
  <c r="S314" i="1"/>
  <c r="S318" i="1"/>
  <c r="S315" i="1"/>
  <c r="S320" i="1"/>
  <c r="S319" i="1"/>
  <c r="S316" i="1"/>
  <c r="S317" i="1"/>
  <c r="S321" i="1"/>
  <c r="S322" i="1"/>
  <c r="S324" i="1"/>
  <c r="F9" i="5" s="1"/>
  <c r="T92" i="1"/>
  <c r="T93" i="1"/>
  <c r="T94" i="1"/>
  <c r="T95" i="1"/>
  <c r="T96" i="1"/>
  <c r="T97" i="1"/>
  <c r="T98" i="1"/>
  <c r="T99" i="1"/>
  <c r="T100" i="1"/>
  <c r="T104" i="1"/>
  <c r="T103" i="1"/>
  <c r="T101" i="1"/>
  <c r="T102" i="1"/>
  <c r="T105" i="1"/>
  <c r="T106" i="1"/>
  <c r="T107" i="1"/>
  <c r="T108" i="1"/>
  <c r="T109" i="1"/>
  <c r="T110" i="1"/>
  <c r="T111" i="1"/>
  <c r="T112" i="1"/>
  <c r="T113" i="1"/>
  <c r="T115" i="1"/>
  <c r="T116" i="1"/>
  <c r="T117" i="1"/>
  <c r="T118" i="1"/>
  <c r="T119" i="1"/>
  <c r="T120" i="1"/>
  <c r="T114" i="1"/>
  <c r="T121" i="1"/>
  <c r="T122" i="1"/>
  <c r="T123" i="1"/>
  <c r="T126" i="1"/>
  <c r="T124" i="1"/>
  <c r="T127" i="1"/>
  <c r="T125" i="1"/>
  <c r="T128" i="1"/>
  <c r="T129" i="1"/>
  <c r="T130" i="1"/>
  <c r="T140" i="1"/>
  <c r="T139" i="1"/>
  <c r="T138" i="1"/>
  <c r="T131" i="1"/>
  <c r="T132" i="1"/>
  <c r="T133" i="1"/>
  <c r="T134" i="1"/>
  <c r="T135" i="1"/>
  <c r="T136" i="1"/>
  <c r="T137" i="1"/>
  <c r="T141" i="1"/>
  <c r="T142" i="1"/>
  <c r="T143" i="1"/>
  <c r="T144" i="1"/>
  <c r="T145" i="1"/>
  <c r="T146" i="1"/>
  <c r="T147" i="1"/>
  <c r="T148" i="1"/>
  <c r="T149" i="1"/>
  <c r="T150" i="1"/>
  <c r="T153" i="1"/>
  <c r="T152" i="1"/>
  <c r="T151" i="1"/>
  <c r="T154" i="1"/>
  <c r="T158" i="1"/>
  <c r="T159" i="1"/>
  <c r="T160" i="1"/>
  <c r="T155" i="1"/>
  <c r="T156" i="1"/>
  <c r="T157" i="1"/>
  <c r="T161" i="1"/>
  <c r="T162" i="1"/>
  <c r="T163" i="1"/>
  <c r="T164" i="1"/>
  <c r="T170" i="1"/>
  <c r="T165" i="1"/>
  <c r="T166" i="1"/>
  <c r="T167" i="1"/>
  <c r="T168" i="1"/>
  <c r="T169" i="1"/>
  <c r="T171" i="1"/>
  <c r="T172" i="1"/>
  <c r="T173" i="1"/>
  <c r="T174" i="1"/>
  <c r="T175" i="1"/>
  <c r="T176" i="1"/>
  <c r="T177" i="1"/>
  <c r="T183" i="1"/>
  <c r="T181" i="1"/>
  <c r="T178" i="1"/>
  <c r="T182" i="1"/>
  <c r="T179" i="1"/>
  <c r="T180" i="1"/>
  <c r="T184" i="1"/>
  <c r="T185" i="1"/>
  <c r="T186" i="1"/>
  <c r="T187" i="1"/>
  <c r="T188" i="1"/>
  <c r="T189" i="1"/>
  <c r="T190" i="1"/>
  <c r="T191" i="1"/>
  <c r="T192" i="1"/>
  <c r="T193" i="1"/>
  <c r="T201" i="1"/>
  <c r="T194" i="1"/>
  <c r="T202" i="1"/>
  <c r="T203" i="1"/>
  <c r="T195" i="1"/>
  <c r="T196" i="1"/>
  <c r="T197" i="1"/>
  <c r="T198" i="1"/>
  <c r="T199" i="1"/>
  <c r="T200" i="1"/>
  <c r="T204" i="1"/>
  <c r="T207" i="1"/>
  <c r="T205" i="1"/>
  <c r="T206" i="1"/>
  <c r="T208" i="1"/>
  <c r="T209" i="1"/>
  <c r="T210" i="1"/>
  <c r="T211" i="1"/>
  <c r="T212" i="1"/>
  <c r="T213" i="1"/>
  <c r="T217" i="1"/>
  <c r="T214" i="1"/>
  <c r="T216" i="1"/>
  <c r="T215" i="1"/>
  <c r="T218" i="1"/>
  <c r="T219" i="1"/>
  <c r="T220" i="1"/>
  <c r="T221" i="1"/>
  <c r="T222" i="1"/>
  <c r="T223" i="1"/>
  <c r="T224" i="1"/>
  <c r="T227" i="1"/>
  <c r="T230" i="1"/>
  <c r="T226" i="1"/>
  <c r="T228" i="1"/>
  <c r="T229" i="1"/>
  <c r="T225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8" i="1"/>
  <c r="T245" i="1"/>
  <c r="T246" i="1"/>
  <c r="T247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6" i="1"/>
  <c r="T267" i="1"/>
  <c r="T268" i="1"/>
  <c r="T270" i="1"/>
  <c r="T262" i="1"/>
  <c r="T269" i="1"/>
  <c r="T271" i="1"/>
  <c r="T264" i="1"/>
  <c r="T263" i="1"/>
  <c r="T265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5" i="1"/>
  <c r="T286" i="1"/>
  <c r="T287" i="1"/>
  <c r="T288" i="1"/>
  <c r="T291" i="1"/>
  <c r="T289" i="1"/>
  <c r="T292" i="1"/>
  <c r="T290" i="1"/>
  <c r="T284" i="1"/>
  <c r="T293" i="1"/>
  <c r="T294" i="1"/>
  <c r="T295" i="1"/>
  <c r="T296" i="1"/>
  <c r="T297" i="1"/>
  <c r="T300" i="1"/>
  <c r="T298" i="1"/>
  <c r="T299" i="1"/>
  <c r="T301" i="1"/>
  <c r="T302" i="1"/>
  <c r="T304" i="1"/>
  <c r="T303" i="1"/>
  <c r="T305" i="1"/>
  <c r="T306" i="1"/>
  <c r="T311" i="1"/>
  <c r="T307" i="1"/>
  <c r="T308" i="1"/>
  <c r="T309" i="1"/>
  <c r="T310" i="1"/>
  <c r="T312" i="1"/>
  <c r="T313" i="1"/>
  <c r="T314" i="1"/>
  <c r="T318" i="1"/>
  <c r="T315" i="1"/>
  <c r="T320" i="1"/>
  <c r="T319" i="1"/>
  <c r="T316" i="1"/>
  <c r="T317" i="1"/>
  <c r="T321" i="1"/>
  <c r="T322" i="1"/>
  <c r="S68" i="2"/>
  <c r="S69" i="2"/>
  <c r="S70" i="2"/>
  <c r="S76" i="2"/>
  <c r="S71" i="2"/>
  <c r="S72" i="2"/>
  <c r="S73" i="2"/>
  <c r="S74" i="2"/>
  <c r="S77" i="2"/>
  <c r="S75" i="2"/>
  <c r="S78" i="2"/>
  <c r="S79" i="2"/>
  <c r="S80" i="2"/>
  <c r="S81" i="2"/>
  <c r="S82" i="2"/>
  <c r="S83" i="2"/>
  <c r="S84" i="2"/>
  <c r="S88" i="2"/>
  <c r="S85" i="2"/>
  <c r="S86" i="2"/>
  <c r="S87" i="2"/>
  <c r="S89" i="2"/>
  <c r="S90" i="2"/>
  <c r="S91" i="2"/>
  <c r="S92" i="2"/>
  <c r="S93" i="2"/>
  <c r="S96" i="2"/>
  <c r="S97" i="2"/>
  <c r="S94" i="2"/>
  <c r="S98" i="2"/>
  <c r="S95" i="2"/>
  <c r="S99" i="2"/>
  <c r="S101" i="2"/>
  <c r="S100" i="2"/>
  <c r="S102" i="2"/>
  <c r="S104" i="2"/>
  <c r="S103" i="2"/>
  <c r="S105" i="2"/>
  <c r="S108" i="2"/>
  <c r="S106" i="2"/>
  <c r="S107" i="2"/>
  <c r="S109" i="2"/>
  <c r="S110" i="2"/>
  <c r="S111" i="2"/>
  <c r="S112" i="2"/>
  <c r="S113" i="2"/>
  <c r="S114" i="2"/>
  <c r="S115" i="2"/>
  <c r="S121" i="2"/>
  <c r="S118" i="2"/>
  <c r="S117" i="2"/>
  <c r="S120" i="2"/>
  <c r="S116" i="2"/>
  <c r="S119" i="2"/>
  <c r="S122" i="2"/>
  <c r="S125" i="2"/>
  <c r="S124" i="2"/>
  <c r="S123" i="2"/>
  <c r="S130" i="2"/>
  <c r="S127" i="2"/>
  <c r="S128" i="2"/>
  <c r="S129" i="2"/>
  <c r="S126" i="2"/>
  <c r="S131" i="2"/>
  <c r="S133" i="2"/>
  <c r="S132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85" i="2"/>
  <c r="S161" i="2"/>
  <c r="S201" i="2"/>
  <c r="S162" i="2"/>
  <c r="S202" i="2"/>
  <c r="S187" i="2"/>
  <c r="S157" i="2"/>
  <c r="S158" i="2"/>
  <c r="S163" i="2"/>
  <c r="S164" i="2"/>
  <c r="S165" i="2"/>
  <c r="S166" i="2"/>
  <c r="S167" i="2"/>
  <c r="S168" i="2"/>
  <c r="S196" i="2"/>
  <c r="S169" i="2"/>
  <c r="S170" i="2"/>
  <c r="S171" i="2"/>
  <c r="S172" i="2"/>
  <c r="S173" i="2"/>
  <c r="S174" i="2"/>
  <c r="S175" i="2"/>
  <c r="S176" i="2"/>
  <c r="S177" i="2"/>
  <c r="S178" i="2"/>
  <c r="S179" i="2"/>
  <c r="S186" i="2"/>
  <c r="S203" i="2"/>
  <c r="S199" i="2"/>
  <c r="S200" i="2"/>
  <c r="S188" i="2"/>
  <c r="S183" i="2"/>
  <c r="S189" i="2"/>
  <c r="S190" i="2"/>
  <c r="S198" i="2"/>
  <c r="S194" i="2"/>
  <c r="S197" i="2"/>
  <c r="S191" i="2"/>
  <c r="S184" i="2"/>
  <c r="S192" i="2"/>
  <c r="S195" i="2"/>
  <c r="S180" i="2"/>
  <c r="S193" i="2"/>
  <c r="S181" i="2"/>
  <c r="S159" i="2"/>
  <c r="S160" i="2"/>
  <c r="S182" i="2"/>
  <c r="S204" i="2"/>
  <c r="S205" i="2"/>
  <c r="S231" i="2"/>
  <c r="S206" i="2"/>
  <c r="S207" i="2"/>
  <c r="S208" i="2"/>
  <c r="S209" i="2"/>
  <c r="S210" i="2"/>
  <c r="S211" i="2"/>
  <c r="S212" i="2"/>
  <c r="S213" i="2"/>
  <c r="S214" i="2"/>
  <c r="S215" i="2"/>
  <c r="S230" i="2"/>
  <c r="S234" i="2"/>
  <c r="S222" i="2"/>
  <c r="S223" i="2"/>
  <c r="S224" i="2"/>
  <c r="S225" i="2"/>
  <c r="S220" i="2"/>
  <c r="S221" i="2"/>
  <c r="S232" i="2"/>
  <c r="S218" i="2"/>
  <c r="S229" i="2"/>
  <c r="S227" i="2"/>
  <c r="S226" i="2"/>
  <c r="S219" i="2"/>
  <c r="S228" i="2"/>
  <c r="S233" i="2"/>
  <c r="S235" i="2"/>
  <c r="S216" i="2"/>
  <c r="S217" i="2"/>
  <c r="S236" i="2"/>
  <c r="S242" i="2"/>
  <c r="S237" i="2"/>
  <c r="S243" i="2"/>
  <c r="S244" i="2"/>
  <c r="S245" i="2"/>
  <c r="S238" i="2"/>
  <c r="S239" i="2"/>
  <c r="S240" i="2"/>
  <c r="S241" i="2"/>
  <c r="S246" i="2"/>
  <c r="S278" i="2"/>
  <c r="S279" i="2"/>
  <c r="S248" i="2"/>
  <c r="S249" i="2"/>
  <c r="S250" i="2"/>
  <c r="S251" i="2"/>
  <c r="S252" i="2"/>
  <c r="S253" i="2"/>
  <c r="S254" i="2"/>
  <c r="S255" i="2"/>
  <c r="S256" i="2"/>
  <c r="S257" i="2"/>
  <c r="S258" i="2"/>
  <c r="S275" i="2"/>
  <c r="S277" i="2"/>
  <c r="S271" i="2"/>
  <c r="S272" i="2"/>
  <c r="S273" i="2"/>
  <c r="S274" i="2"/>
  <c r="S247" i="2"/>
  <c r="S259" i="2"/>
  <c r="S260" i="2"/>
  <c r="S261" i="2"/>
  <c r="S262" i="2"/>
  <c r="S263" i="2"/>
  <c r="S264" i="2"/>
  <c r="S265" i="2"/>
  <c r="S266" i="2"/>
  <c r="S267" i="2"/>
  <c r="S268" i="2"/>
  <c r="S269" i="2"/>
  <c r="S276" i="2"/>
  <c r="S270" i="2"/>
  <c r="S280" i="2"/>
  <c r="S284" i="2"/>
  <c r="S285" i="2"/>
  <c r="S281" i="2"/>
  <c r="S282" i="2"/>
  <c r="S286" i="2"/>
  <c r="S287" i="2"/>
  <c r="S283" i="2"/>
  <c r="S288" i="2"/>
  <c r="S289" i="2"/>
  <c r="S290" i="2"/>
  <c r="S301" i="2"/>
  <c r="S291" i="2"/>
  <c r="S302" i="2"/>
  <c r="S310" i="2"/>
  <c r="S307" i="2"/>
  <c r="S292" i="2"/>
  <c r="S293" i="2"/>
  <c r="S294" i="2"/>
  <c r="S295" i="2"/>
  <c r="S296" i="2"/>
  <c r="S297" i="2"/>
  <c r="S298" i="2"/>
  <c r="S299" i="2"/>
  <c r="S303" i="2"/>
  <c r="S304" i="2"/>
  <c r="S305" i="2"/>
  <c r="S306" i="2"/>
  <c r="S308" i="2"/>
  <c r="S309" i="2"/>
  <c r="S300" i="2"/>
  <c r="S311" i="2"/>
  <c r="S320" i="2"/>
  <c r="S315" i="2"/>
  <c r="S316" i="2"/>
  <c r="S317" i="2"/>
  <c r="S318" i="2"/>
  <c r="S319" i="2"/>
  <c r="S312" i="2"/>
  <c r="S313" i="2"/>
  <c r="S314" i="2"/>
  <c r="S321" i="2"/>
  <c r="S322" i="2"/>
  <c r="S323" i="2"/>
  <c r="S324" i="2"/>
  <c r="S325" i="2"/>
  <c r="S333" i="2"/>
  <c r="S330" i="2"/>
  <c r="S327" i="2"/>
  <c r="S326" i="2"/>
  <c r="S328" i="2"/>
  <c r="S332" i="2"/>
  <c r="S329" i="2"/>
  <c r="S331" i="2"/>
  <c r="S334" i="2"/>
  <c r="S343" i="2"/>
  <c r="S344" i="2"/>
  <c r="S335" i="2"/>
  <c r="S345" i="2"/>
  <c r="S336" i="2"/>
  <c r="S338" i="2"/>
  <c r="S339" i="2"/>
  <c r="S340" i="2"/>
  <c r="S341" i="2"/>
  <c r="S342" i="2"/>
  <c r="S337" i="2"/>
  <c r="S346" i="2"/>
  <c r="S348" i="2"/>
  <c r="S370" i="2"/>
  <c r="S369" i="2"/>
  <c r="S347" i="2"/>
  <c r="S350" i="2"/>
  <c r="S351" i="2"/>
  <c r="S352" i="2"/>
  <c r="S368" i="2"/>
  <c r="S371" i="2"/>
  <c r="S354" i="2"/>
  <c r="S355" i="2"/>
  <c r="S356" i="2"/>
  <c r="S357" i="2"/>
  <c r="S358" i="2"/>
  <c r="S359" i="2"/>
  <c r="S360" i="2"/>
  <c r="S361" i="2"/>
  <c r="S362" i="2"/>
  <c r="S363" i="2"/>
  <c r="S364" i="2"/>
  <c r="S353" i="2"/>
  <c r="S365" i="2"/>
  <c r="S349" i="2"/>
  <c r="S366" i="2"/>
  <c r="S372" i="2"/>
  <c r="S367" i="2"/>
  <c r="S373" i="2"/>
  <c r="S374" i="2"/>
  <c r="S375" i="2"/>
  <c r="S380" i="2"/>
  <c r="S381" i="2"/>
  <c r="S376" i="2"/>
  <c r="S379" i="2"/>
  <c r="S382" i="2"/>
  <c r="S383" i="2"/>
  <c r="S384" i="2"/>
  <c r="S378" i="2"/>
  <c r="S385" i="2"/>
  <c r="S377" i="2"/>
  <c r="S386" i="2"/>
  <c r="S391" i="2"/>
  <c r="S387" i="2"/>
  <c r="S388" i="2"/>
  <c r="S389" i="2"/>
  <c r="S390" i="2"/>
  <c r="S392" i="2"/>
  <c r="S398" i="2"/>
  <c r="S399" i="2"/>
  <c r="S394" i="2"/>
  <c r="S393" i="2"/>
  <c r="S400" i="2"/>
  <c r="S396" i="2"/>
  <c r="S397" i="2"/>
  <c r="S395" i="2"/>
  <c r="S401" i="2"/>
  <c r="S402" i="2"/>
  <c r="S403" i="2"/>
  <c r="S404" i="2"/>
  <c r="S405" i="2"/>
  <c r="S416" i="2"/>
  <c r="S415" i="2"/>
  <c r="S414" i="2"/>
  <c r="S406" i="2"/>
  <c r="S407" i="2"/>
  <c r="S408" i="2"/>
  <c r="S409" i="2"/>
  <c r="S410" i="2"/>
  <c r="S411" i="2"/>
  <c r="S412" i="2"/>
  <c r="S413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50" i="2"/>
  <c r="S440" i="2"/>
  <c r="S434" i="2"/>
  <c r="S437" i="2"/>
  <c r="S435" i="2"/>
  <c r="S433" i="2"/>
  <c r="S436" i="2"/>
  <c r="S449" i="2"/>
  <c r="S438" i="2"/>
  <c r="S439" i="2"/>
  <c r="S441" i="2"/>
  <c r="S442" i="2"/>
  <c r="S443" i="2"/>
  <c r="S444" i="2"/>
  <c r="S445" i="2"/>
  <c r="S446" i="2"/>
  <c r="S447" i="2"/>
  <c r="S448" i="2"/>
  <c r="S451" i="2"/>
  <c r="S452" i="2"/>
  <c r="S453" i="2"/>
  <c r="S454" i="2"/>
  <c r="S455" i="2"/>
  <c r="S456" i="2"/>
  <c r="S464" i="2"/>
  <c r="S463" i="2"/>
  <c r="S457" i="2"/>
  <c r="S462" i="2"/>
  <c r="S458" i="2"/>
  <c r="S459" i="2"/>
  <c r="S460" i="2"/>
  <c r="S461" i="2"/>
  <c r="S465" i="2"/>
  <c r="S466" i="2"/>
  <c r="S468" i="2"/>
  <c r="S467" i="2"/>
  <c r="S469" i="2"/>
  <c r="S472" i="2"/>
  <c r="S473" i="2"/>
  <c r="S478" i="2"/>
  <c r="S475" i="2"/>
  <c r="S476" i="2"/>
  <c r="S477" i="2"/>
  <c r="S474" i="2"/>
  <c r="S471" i="2"/>
  <c r="S470" i="2"/>
  <c r="S479" i="2"/>
  <c r="S480" i="2"/>
  <c r="S481" i="2"/>
  <c r="S490" i="2"/>
  <c r="S491" i="2"/>
  <c r="S485" i="2"/>
  <c r="S486" i="2"/>
  <c r="S487" i="2"/>
  <c r="S488" i="2"/>
  <c r="S489" i="2"/>
  <c r="S492" i="2"/>
  <c r="S484" i="2"/>
  <c r="S493" i="2"/>
  <c r="S482" i="2"/>
  <c r="S483" i="2"/>
  <c r="S494" i="2"/>
  <c r="S495" i="2"/>
  <c r="S496" i="2"/>
  <c r="S497" i="2"/>
  <c r="S498" i="2"/>
  <c r="S501" i="2"/>
  <c r="S499" i="2"/>
  <c r="S506" i="2"/>
  <c r="S502" i="2"/>
  <c r="S504" i="2"/>
  <c r="S505" i="2"/>
  <c r="S503" i="2"/>
  <c r="S500" i="2"/>
  <c r="S507" i="2"/>
  <c r="S508" i="2"/>
  <c r="S50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T68" i="2"/>
  <c r="T69" i="2"/>
  <c r="T70" i="2"/>
  <c r="T76" i="2"/>
  <c r="T71" i="2"/>
  <c r="T72" i="2"/>
  <c r="T73" i="2"/>
  <c r="T74" i="2"/>
  <c r="T77" i="2"/>
  <c r="T75" i="2"/>
  <c r="T78" i="2"/>
  <c r="T79" i="2"/>
  <c r="T80" i="2"/>
  <c r="T81" i="2"/>
  <c r="T82" i="2"/>
  <c r="T83" i="2"/>
  <c r="T84" i="2"/>
  <c r="T88" i="2"/>
  <c r="T85" i="2"/>
  <c r="T86" i="2"/>
  <c r="T87" i="2"/>
  <c r="T89" i="2"/>
  <c r="T90" i="2"/>
  <c r="T91" i="2"/>
  <c r="T92" i="2"/>
  <c r="T93" i="2"/>
  <c r="T96" i="2"/>
  <c r="T97" i="2"/>
  <c r="T94" i="2"/>
  <c r="T98" i="2"/>
  <c r="T95" i="2"/>
  <c r="T99" i="2"/>
  <c r="T101" i="2"/>
  <c r="T100" i="2"/>
  <c r="T102" i="2"/>
  <c r="T104" i="2"/>
  <c r="T103" i="2"/>
  <c r="T105" i="2"/>
  <c r="T108" i="2"/>
  <c r="T106" i="2"/>
  <c r="T107" i="2"/>
  <c r="T109" i="2"/>
  <c r="T110" i="2"/>
  <c r="T111" i="2"/>
  <c r="T112" i="2"/>
  <c r="T113" i="2"/>
  <c r="T114" i="2"/>
  <c r="T115" i="2"/>
  <c r="T121" i="2"/>
  <c r="T118" i="2"/>
  <c r="T117" i="2"/>
  <c r="T120" i="2"/>
  <c r="T116" i="2"/>
  <c r="T119" i="2"/>
  <c r="T122" i="2"/>
  <c r="T125" i="2"/>
  <c r="T124" i="2"/>
  <c r="T123" i="2"/>
  <c r="T130" i="2"/>
  <c r="T127" i="2"/>
  <c r="T128" i="2"/>
  <c r="T129" i="2"/>
  <c r="T126" i="2"/>
  <c r="T131" i="2"/>
  <c r="T133" i="2"/>
  <c r="T132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85" i="2"/>
  <c r="T161" i="2"/>
  <c r="T201" i="2"/>
  <c r="T162" i="2"/>
  <c r="T202" i="2"/>
  <c r="T187" i="2"/>
  <c r="T157" i="2"/>
  <c r="T158" i="2"/>
  <c r="T163" i="2"/>
  <c r="T164" i="2"/>
  <c r="T165" i="2"/>
  <c r="T166" i="2"/>
  <c r="T167" i="2"/>
  <c r="T168" i="2"/>
  <c r="T196" i="2"/>
  <c r="T169" i="2"/>
  <c r="T170" i="2"/>
  <c r="T171" i="2"/>
  <c r="T172" i="2"/>
  <c r="T173" i="2"/>
  <c r="T174" i="2"/>
  <c r="T175" i="2"/>
  <c r="T176" i="2"/>
  <c r="T177" i="2"/>
  <c r="T178" i="2"/>
  <c r="T179" i="2"/>
  <c r="T186" i="2"/>
  <c r="T203" i="2"/>
  <c r="T199" i="2"/>
  <c r="T200" i="2"/>
  <c r="T188" i="2"/>
  <c r="T183" i="2"/>
  <c r="T189" i="2"/>
  <c r="T190" i="2"/>
  <c r="T198" i="2"/>
  <c r="T194" i="2"/>
  <c r="T197" i="2"/>
  <c r="T191" i="2"/>
  <c r="T184" i="2"/>
  <c r="T192" i="2"/>
  <c r="T195" i="2"/>
  <c r="T180" i="2"/>
  <c r="T193" i="2"/>
  <c r="T181" i="2"/>
  <c r="T159" i="2"/>
  <c r="T160" i="2"/>
  <c r="T182" i="2"/>
  <c r="T204" i="2"/>
  <c r="T205" i="2"/>
  <c r="T231" i="2"/>
  <c r="T206" i="2"/>
  <c r="T207" i="2"/>
  <c r="T208" i="2"/>
  <c r="T209" i="2"/>
  <c r="T210" i="2"/>
  <c r="T211" i="2"/>
  <c r="T212" i="2"/>
  <c r="T213" i="2"/>
  <c r="T214" i="2"/>
  <c r="T215" i="2"/>
  <c r="T230" i="2"/>
  <c r="T234" i="2"/>
  <c r="T222" i="2"/>
  <c r="T223" i="2"/>
  <c r="T224" i="2"/>
  <c r="T225" i="2"/>
  <c r="T220" i="2"/>
  <c r="T221" i="2"/>
  <c r="T232" i="2"/>
  <c r="T218" i="2"/>
  <c r="T229" i="2"/>
  <c r="T227" i="2"/>
  <c r="T226" i="2"/>
  <c r="T219" i="2"/>
  <c r="T228" i="2"/>
  <c r="T233" i="2"/>
  <c r="T235" i="2"/>
  <c r="T216" i="2"/>
  <c r="T217" i="2"/>
  <c r="T236" i="2"/>
  <c r="T242" i="2"/>
  <c r="T237" i="2"/>
  <c r="T243" i="2"/>
  <c r="T244" i="2"/>
  <c r="T245" i="2"/>
  <c r="T238" i="2"/>
  <c r="T239" i="2"/>
  <c r="T240" i="2"/>
  <c r="T241" i="2"/>
  <c r="T246" i="2"/>
  <c r="T278" i="2"/>
  <c r="T279" i="2"/>
  <c r="T248" i="2"/>
  <c r="T249" i="2"/>
  <c r="T250" i="2"/>
  <c r="T251" i="2"/>
  <c r="T252" i="2"/>
  <c r="T253" i="2"/>
  <c r="T254" i="2"/>
  <c r="T255" i="2"/>
  <c r="T256" i="2"/>
  <c r="T257" i="2"/>
  <c r="T258" i="2"/>
  <c r="T275" i="2"/>
  <c r="T277" i="2"/>
  <c r="T271" i="2"/>
  <c r="T272" i="2"/>
  <c r="T273" i="2"/>
  <c r="T274" i="2"/>
  <c r="T247" i="2"/>
  <c r="T259" i="2"/>
  <c r="T260" i="2"/>
  <c r="T261" i="2"/>
  <c r="T262" i="2"/>
  <c r="T263" i="2"/>
  <c r="T264" i="2"/>
  <c r="T265" i="2"/>
  <c r="T266" i="2"/>
  <c r="T267" i="2"/>
  <c r="T268" i="2"/>
  <c r="T269" i="2"/>
  <c r="T276" i="2"/>
  <c r="T270" i="2"/>
  <c r="T280" i="2"/>
  <c r="T284" i="2"/>
  <c r="T285" i="2"/>
  <c r="T281" i="2"/>
  <c r="T282" i="2"/>
  <c r="T286" i="2"/>
  <c r="T287" i="2"/>
  <c r="T283" i="2"/>
  <c r="T288" i="2"/>
  <c r="T289" i="2"/>
  <c r="T290" i="2"/>
  <c r="T301" i="2"/>
  <c r="T291" i="2"/>
  <c r="T302" i="2"/>
  <c r="T310" i="2"/>
  <c r="T307" i="2"/>
  <c r="T292" i="2"/>
  <c r="T293" i="2"/>
  <c r="T294" i="2"/>
  <c r="T295" i="2"/>
  <c r="T296" i="2"/>
  <c r="T297" i="2"/>
  <c r="T298" i="2"/>
  <c r="T299" i="2"/>
  <c r="T303" i="2"/>
  <c r="T304" i="2"/>
  <c r="T305" i="2"/>
  <c r="T306" i="2"/>
  <c r="T308" i="2"/>
  <c r="T309" i="2"/>
  <c r="T300" i="2"/>
  <c r="T311" i="2"/>
  <c r="T320" i="2"/>
  <c r="T315" i="2"/>
  <c r="T316" i="2"/>
  <c r="T317" i="2"/>
  <c r="T318" i="2"/>
  <c r="T319" i="2"/>
  <c r="T312" i="2"/>
  <c r="T313" i="2"/>
  <c r="T314" i="2"/>
  <c r="T321" i="2"/>
  <c r="T322" i="2"/>
  <c r="T323" i="2"/>
  <c r="T324" i="2"/>
  <c r="T325" i="2"/>
  <c r="T333" i="2"/>
  <c r="T330" i="2"/>
  <c r="T327" i="2"/>
  <c r="T326" i="2"/>
  <c r="T328" i="2"/>
  <c r="T332" i="2"/>
  <c r="T329" i="2"/>
  <c r="T331" i="2"/>
  <c r="T334" i="2"/>
  <c r="T343" i="2"/>
  <c r="T344" i="2"/>
  <c r="T335" i="2"/>
  <c r="T345" i="2"/>
  <c r="T336" i="2"/>
  <c r="T338" i="2"/>
  <c r="T339" i="2"/>
  <c r="T340" i="2"/>
  <c r="T341" i="2"/>
  <c r="T342" i="2"/>
  <c r="T337" i="2"/>
  <c r="T346" i="2"/>
  <c r="T348" i="2"/>
  <c r="T370" i="2"/>
  <c r="T369" i="2"/>
  <c r="T347" i="2"/>
  <c r="T350" i="2"/>
  <c r="T351" i="2"/>
  <c r="T352" i="2"/>
  <c r="T368" i="2"/>
  <c r="T371" i="2"/>
  <c r="T354" i="2"/>
  <c r="T355" i="2"/>
  <c r="T356" i="2"/>
  <c r="T357" i="2"/>
  <c r="T358" i="2"/>
  <c r="T359" i="2"/>
  <c r="T360" i="2"/>
  <c r="T361" i="2"/>
  <c r="T362" i="2"/>
  <c r="T363" i="2"/>
  <c r="T364" i="2"/>
  <c r="T353" i="2"/>
  <c r="T365" i="2"/>
  <c r="T349" i="2"/>
  <c r="T366" i="2"/>
  <c r="T372" i="2"/>
  <c r="T367" i="2"/>
  <c r="T373" i="2"/>
  <c r="T374" i="2"/>
  <c r="T375" i="2"/>
  <c r="T380" i="2"/>
  <c r="T381" i="2"/>
  <c r="T376" i="2"/>
  <c r="T379" i="2"/>
  <c r="T382" i="2"/>
  <c r="T383" i="2"/>
  <c r="T384" i="2"/>
  <c r="T378" i="2"/>
  <c r="T385" i="2"/>
  <c r="T377" i="2"/>
  <c r="T386" i="2"/>
  <c r="T391" i="2"/>
  <c r="T387" i="2"/>
  <c r="T388" i="2"/>
  <c r="T389" i="2"/>
  <c r="T390" i="2"/>
  <c r="T392" i="2"/>
  <c r="T398" i="2"/>
  <c r="T399" i="2"/>
  <c r="T394" i="2"/>
  <c r="T393" i="2"/>
  <c r="T400" i="2"/>
  <c r="T396" i="2"/>
  <c r="T397" i="2"/>
  <c r="T395" i="2"/>
  <c r="T401" i="2"/>
  <c r="T402" i="2"/>
  <c r="T403" i="2"/>
  <c r="T404" i="2"/>
  <c r="T405" i="2"/>
  <c r="T416" i="2"/>
  <c r="T415" i="2"/>
  <c r="T414" i="2"/>
  <c r="T406" i="2"/>
  <c r="T407" i="2"/>
  <c r="T408" i="2"/>
  <c r="T409" i="2"/>
  <c r="T410" i="2"/>
  <c r="T411" i="2"/>
  <c r="T412" i="2"/>
  <c r="T413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50" i="2"/>
  <c r="T440" i="2"/>
  <c r="T434" i="2"/>
  <c r="T437" i="2"/>
  <c r="T435" i="2"/>
  <c r="T433" i="2"/>
  <c r="T436" i="2"/>
  <c r="T449" i="2"/>
  <c r="T438" i="2"/>
  <c r="T439" i="2"/>
  <c r="T441" i="2"/>
  <c r="T442" i="2"/>
  <c r="T443" i="2"/>
  <c r="T444" i="2"/>
  <c r="T445" i="2"/>
  <c r="T446" i="2"/>
  <c r="T447" i="2"/>
  <c r="T448" i="2"/>
  <c r="T451" i="2"/>
  <c r="T452" i="2"/>
  <c r="T453" i="2"/>
  <c r="T454" i="2"/>
  <c r="T455" i="2"/>
  <c r="T456" i="2"/>
  <c r="T464" i="2"/>
  <c r="T463" i="2"/>
  <c r="T457" i="2"/>
  <c r="T462" i="2"/>
  <c r="T458" i="2"/>
  <c r="T459" i="2"/>
  <c r="T460" i="2"/>
  <c r="T461" i="2"/>
  <c r="T465" i="2"/>
  <c r="T466" i="2"/>
  <c r="T468" i="2"/>
  <c r="T467" i="2"/>
  <c r="T469" i="2"/>
  <c r="T472" i="2"/>
  <c r="T473" i="2"/>
  <c r="T478" i="2"/>
  <c r="T475" i="2"/>
  <c r="T476" i="2"/>
  <c r="T477" i="2"/>
  <c r="T474" i="2"/>
  <c r="T471" i="2"/>
  <c r="T470" i="2"/>
  <c r="T479" i="2"/>
  <c r="T480" i="2"/>
  <c r="T481" i="2"/>
  <c r="T490" i="2"/>
  <c r="T491" i="2"/>
  <c r="T485" i="2"/>
  <c r="T486" i="2"/>
  <c r="T487" i="2"/>
  <c r="T488" i="2"/>
  <c r="T489" i="2"/>
  <c r="T492" i="2"/>
  <c r="T484" i="2"/>
  <c r="T493" i="2"/>
  <c r="T482" i="2"/>
  <c r="T483" i="2"/>
  <c r="T494" i="2"/>
  <c r="T495" i="2"/>
  <c r="T496" i="2"/>
  <c r="T497" i="2"/>
  <c r="T498" i="2"/>
  <c r="T501" i="2"/>
  <c r="T499" i="2"/>
  <c r="T506" i="2"/>
  <c r="T502" i="2"/>
  <c r="T504" i="2"/>
  <c r="T505" i="2"/>
  <c r="T503" i="2"/>
  <c r="T500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S92" i="3"/>
  <c r="S99" i="3"/>
  <c r="S93" i="3"/>
  <c r="S94" i="3"/>
  <c r="S95" i="3"/>
  <c r="S96" i="3"/>
  <c r="S97" i="3"/>
  <c r="S98" i="3"/>
  <c r="S100" i="3"/>
  <c r="S132" i="3"/>
  <c r="S128" i="3"/>
  <c r="S134" i="3"/>
  <c r="S129" i="3"/>
  <c r="S133" i="3"/>
  <c r="S136" i="3"/>
  <c r="S101" i="3"/>
  <c r="S137" i="3"/>
  <c r="S102" i="3"/>
  <c r="S103" i="3"/>
  <c r="S104" i="3"/>
  <c r="S105" i="3"/>
  <c r="S131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7" i="3"/>
  <c r="S138" i="3"/>
  <c r="S130" i="3"/>
  <c r="S120" i="3"/>
  <c r="S121" i="3"/>
  <c r="S122" i="3"/>
  <c r="S123" i="3"/>
  <c r="S135" i="3"/>
  <c r="S124" i="3"/>
  <c r="S125" i="3"/>
  <c r="S126" i="3"/>
  <c r="S139" i="3"/>
  <c r="S145" i="3"/>
  <c r="S147" i="3"/>
  <c r="S141" i="3"/>
  <c r="S146" i="3"/>
  <c r="S142" i="3"/>
  <c r="S143" i="3"/>
  <c r="S144" i="3"/>
  <c r="S140" i="3"/>
  <c r="S148" i="3"/>
  <c r="S149" i="3"/>
  <c r="S150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8" i="3"/>
  <c r="S187" i="3"/>
  <c r="S189" i="3"/>
  <c r="S190" i="3"/>
  <c r="S191" i="3"/>
  <c r="S196" i="3"/>
  <c r="S192" i="3"/>
  <c r="S193" i="3"/>
  <c r="S194" i="3"/>
  <c r="S195" i="3"/>
  <c r="S197" i="3"/>
  <c r="S198" i="3"/>
  <c r="S199" i="3"/>
  <c r="S212" i="3"/>
  <c r="S210" i="3"/>
  <c r="S200" i="3"/>
  <c r="S206" i="3"/>
  <c r="S207" i="3"/>
  <c r="S211" i="3"/>
  <c r="S201" i="3"/>
  <c r="S202" i="3"/>
  <c r="S203" i="3"/>
  <c r="S209" i="3"/>
  <c r="S204" i="3"/>
  <c r="S205" i="3"/>
  <c r="S208" i="3"/>
  <c r="S213" i="3"/>
  <c r="S214" i="3"/>
  <c r="S215" i="3"/>
  <c r="S216" i="3"/>
  <c r="S217" i="3"/>
  <c r="S218" i="3"/>
  <c r="S219" i="3"/>
  <c r="S220" i="3"/>
  <c r="S221" i="3"/>
  <c r="S232" i="3"/>
  <c r="S233" i="3"/>
  <c r="S234" i="3"/>
  <c r="S235" i="3"/>
  <c r="S236" i="3"/>
  <c r="S237" i="3"/>
  <c r="S230" i="3"/>
  <c r="S222" i="3"/>
  <c r="S223" i="3"/>
  <c r="S224" i="3"/>
  <c r="S225" i="3"/>
  <c r="S226" i="3"/>
  <c r="S227" i="3"/>
  <c r="S228" i="3"/>
  <c r="S229" i="3"/>
  <c r="S239" i="3"/>
  <c r="S238" i="3"/>
  <c r="S231" i="3"/>
  <c r="S240" i="3"/>
  <c r="S241" i="3"/>
  <c r="S242" i="3"/>
  <c r="S243" i="3"/>
  <c r="S244" i="3"/>
  <c r="S245" i="3"/>
  <c r="S246" i="3"/>
  <c r="S247" i="3"/>
  <c r="S248" i="3"/>
  <c r="S252" i="3"/>
  <c r="S253" i="3"/>
  <c r="S251" i="3"/>
  <c r="S250" i="3"/>
  <c r="S249" i="3"/>
  <c r="S254" i="3"/>
  <c r="S255" i="3"/>
  <c r="S256" i="3"/>
  <c r="S257" i="3"/>
  <c r="S258" i="3"/>
  <c r="S260" i="3"/>
  <c r="S261" i="3"/>
  <c r="S259" i="3"/>
  <c r="S262" i="3"/>
  <c r="S266" i="3"/>
  <c r="S267" i="3"/>
  <c r="S268" i="3"/>
  <c r="S263" i="3"/>
  <c r="S264" i="3"/>
  <c r="S265" i="3"/>
  <c r="S269" i="3"/>
  <c r="S270" i="3"/>
  <c r="S271" i="3"/>
  <c r="S279" i="3"/>
  <c r="S272" i="3"/>
  <c r="S273" i="3"/>
  <c r="S277" i="3"/>
  <c r="S274" i="3"/>
  <c r="S275" i="3"/>
  <c r="S278" i="3"/>
  <c r="S276" i="3"/>
  <c r="S280" i="3"/>
  <c r="S281" i="3"/>
  <c r="S282" i="3"/>
  <c r="S283" i="3"/>
  <c r="S284" i="3"/>
  <c r="S285" i="3"/>
  <c r="S286" i="3"/>
  <c r="S287" i="3"/>
  <c r="S288" i="3"/>
  <c r="S289" i="3"/>
  <c r="S290" i="3"/>
  <c r="S296" i="3"/>
  <c r="S291" i="3"/>
  <c r="S292" i="3"/>
  <c r="S293" i="3"/>
  <c r="S294" i="3"/>
  <c r="S295" i="3"/>
  <c r="S297" i="3"/>
  <c r="S301" i="3"/>
  <c r="S300" i="3"/>
  <c r="S299" i="3"/>
  <c r="S302" i="3"/>
  <c r="S303" i="3"/>
  <c r="S298" i="3"/>
  <c r="S304" i="3"/>
  <c r="S306" i="3"/>
  <c r="S322" i="3"/>
  <c r="S325" i="3"/>
  <c r="S321" i="3"/>
  <c r="S307" i="3"/>
  <c r="S308" i="3"/>
  <c r="S309" i="3"/>
  <c r="S310" i="3"/>
  <c r="S311" i="3"/>
  <c r="S312" i="3"/>
  <c r="S320" i="3"/>
  <c r="S313" i="3"/>
  <c r="S314" i="3"/>
  <c r="S324" i="3"/>
  <c r="S315" i="3"/>
  <c r="S305" i="3"/>
  <c r="S323" i="3"/>
  <c r="S326" i="3"/>
  <c r="S316" i="3"/>
  <c r="S317" i="3"/>
  <c r="S318" i="3"/>
  <c r="S319" i="3"/>
  <c r="S327" i="3"/>
  <c r="S328" i="3"/>
  <c r="S329" i="3"/>
  <c r="S330" i="3"/>
  <c r="S331" i="3"/>
  <c r="S332" i="3"/>
  <c r="S333" i="3"/>
  <c r="S334" i="3"/>
  <c r="S335" i="3"/>
  <c r="S341" i="3"/>
  <c r="S336" i="3"/>
  <c r="S337" i="3"/>
  <c r="S342" i="3"/>
  <c r="S343" i="3"/>
  <c r="S338" i="3"/>
  <c r="S339" i="3"/>
  <c r="S344" i="3"/>
  <c r="S340" i="3"/>
  <c r="S345" i="3"/>
  <c r="S346" i="3"/>
  <c r="S347" i="3"/>
  <c r="S348" i="3"/>
  <c r="S361" i="3"/>
  <c r="S349" i="3"/>
  <c r="S350" i="3"/>
  <c r="S351" i="3"/>
  <c r="S352" i="3"/>
  <c r="S353" i="3"/>
  <c r="S354" i="3"/>
  <c r="S355" i="3"/>
  <c r="S356" i="3"/>
  <c r="S360" i="3"/>
  <c r="S357" i="3"/>
  <c r="S358" i="3"/>
  <c r="S359" i="3"/>
  <c r="S362" i="3"/>
  <c r="S365" i="3"/>
  <c r="S366" i="3"/>
  <c r="S367" i="3"/>
  <c r="S363" i="3"/>
  <c r="S368" i="3"/>
  <c r="S364" i="3"/>
  <c r="S369" i="3"/>
  <c r="S374" i="3"/>
  <c r="S370" i="3"/>
  <c r="S373" i="3"/>
  <c r="S372" i="3"/>
  <c r="S371" i="3"/>
  <c r="S375" i="3"/>
  <c r="S376" i="3"/>
  <c r="S381" i="3"/>
  <c r="S377" i="3"/>
  <c r="S378" i="3"/>
  <c r="S379" i="3"/>
  <c r="S380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415" i="3"/>
  <c r="S397" i="3"/>
  <c r="S398" i="3"/>
  <c r="S399" i="3"/>
  <c r="S400" i="3"/>
  <c r="S401" i="3"/>
  <c r="S402" i="3"/>
  <c r="S403" i="3"/>
  <c r="S404" i="3"/>
  <c r="S405" i="3"/>
  <c r="S406" i="3"/>
  <c r="S407" i="3"/>
  <c r="S411" i="3"/>
  <c r="S412" i="3"/>
  <c r="S416" i="3"/>
  <c r="S413" i="3"/>
  <c r="S408" i="3"/>
  <c r="S410" i="3"/>
  <c r="S417" i="3"/>
  <c r="S396" i="3"/>
  <c r="S409" i="3"/>
  <c r="S414" i="3"/>
  <c r="S395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4" i="3"/>
  <c r="S433" i="3"/>
  <c r="S435" i="3"/>
  <c r="S444" i="3"/>
  <c r="S436" i="3"/>
  <c r="S437" i="3"/>
  <c r="S438" i="3"/>
  <c r="S439" i="3"/>
  <c r="S440" i="3"/>
  <c r="S441" i="3"/>
  <c r="S442" i="3"/>
  <c r="S443" i="3"/>
  <c r="S445" i="3"/>
  <c r="S453" i="3"/>
  <c r="S448" i="3"/>
  <c r="S452" i="3"/>
  <c r="S449" i="3"/>
  <c r="S446" i="3"/>
  <c r="S447" i="3"/>
  <c r="S450" i="3"/>
  <c r="S451" i="3"/>
  <c r="S454" i="3"/>
  <c r="S455" i="3"/>
  <c r="S456" i="3"/>
  <c r="S458" i="3"/>
  <c r="S457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9" i="3"/>
  <c r="S475" i="3"/>
  <c r="S473" i="3"/>
  <c r="S474" i="3"/>
  <c r="S476" i="3"/>
  <c r="S477" i="3"/>
  <c r="S478" i="3"/>
  <c r="S480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82" i="3"/>
  <c r="S481" i="3"/>
  <c r="S495" i="3"/>
  <c r="S496" i="3"/>
  <c r="S503" i="3"/>
  <c r="S499" i="3"/>
  <c r="S502" i="3"/>
  <c r="S497" i="3"/>
  <c r="S498" i="3"/>
  <c r="S500" i="3"/>
  <c r="S501" i="3"/>
  <c r="S504" i="3"/>
  <c r="S505" i="3"/>
  <c r="S507" i="3"/>
  <c r="S508" i="3"/>
  <c r="S506" i="3"/>
  <c r="S509" i="3"/>
  <c r="S510" i="3"/>
  <c r="S511" i="3"/>
  <c r="S518" i="3"/>
  <c r="S512" i="3"/>
  <c r="S513" i="3"/>
  <c r="S514" i="3"/>
  <c r="S515" i="3"/>
  <c r="S516" i="3"/>
  <c r="S517" i="3"/>
  <c r="T92" i="3"/>
  <c r="T99" i="3"/>
  <c r="T93" i="3"/>
  <c r="T94" i="3"/>
  <c r="T95" i="3"/>
  <c r="T96" i="3"/>
  <c r="T97" i="3"/>
  <c r="T98" i="3"/>
  <c r="T100" i="3"/>
  <c r="T132" i="3"/>
  <c r="T128" i="3"/>
  <c r="T134" i="3"/>
  <c r="T129" i="3"/>
  <c r="T133" i="3"/>
  <c r="T136" i="3"/>
  <c r="T101" i="3"/>
  <c r="T137" i="3"/>
  <c r="T102" i="3"/>
  <c r="T103" i="3"/>
  <c r="T104" i="3"/>
  <c r="T105" i="3"/>
  <c r="T131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7" i="3"/>
  <c r="T138" i="3"/>
  <c r="T130" i="3"/>
  <c r="T120" i="3"/>
  <c r="T121" i="3"/>
  <c r="T122" i="3"/>
  <c r="T123" i="3"/>
  <c r="T135" i="3"/>
  <c r="T124" i="3"/>
  <c r="T125" i="3"/>
  <c r="T126" i="3"/>
  <c r="T139" i="3"/>
  <c r="T145" i="3"/>
  <c r="T147" i="3"/>
  <c r="T141" i="3"/>
  <c r="T146" i="3"/>
  <c r="T142" i="3"/>
  <c r="T143" i="3"/>
  <c r="T144" i="3"/>
  <c r="T140" i="3"/>
  <c r="T148" i="3"/>
  <c r="T149" i="3"/>
  <c r="T150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8" i="3"/>
  <c r="T187" i="3"/>
  <c r="T189" i="3"/>
  <c r="T190" i="3"/>
  <c r="T191" i="3"/>
  <c r="T196" i="3"/>
  <c r="T192" i="3"/>
  <c r="T193" i="3"/>
  <c r="T194" i="3"/>
  <c r="T195" i="3"/>
  <c r="T197" i="3"/>
  <c r="T198" i="3"/>
  <c r="T199" i="3"/>
  <c r="T212" i="3"/>
  <c r="T210" i="3"/>
  <c r="T200" i="3"/>
  <c r="T206" i="3"/>
  <c r="T207" i="3"/>
  <c r="T211" i="3"/>
  <c r="T201" i="3"/>
  <c r="T202" i="3"/>
  <c r="T203" i="3"/>
  <c r="T209" i="3"/>
  <c r="T204" i="3"/>
  <c r="T205" i="3"/>
  <c r="T208" i="3"/>
  <c r="T213" i="3"/>
  <c r="T214" i="3"/>
  <c r="T215" i="3"/>
  <c r="T216" i="3"/>
  <c r="T217" i="3"/>
  <c r="T218" i="3"/>
  <c r="T219" i="3"/>
  <c r="T220" i="3"/>
  <c r="T221" i="3"/>
  <c r="T232" i="3"/>
  <c r="T233" i="3"/>
  <c r="T234" i="3"/>
  <c r="T235" i="3"/>
  <c r="T236" i="3"/>
  <c r="T237" i="3"/>
  <c r="T230" i="3"/>
  <c r="T222" i="3"/>
  <c r="T223" i="3"/>
  <c r="T224" i="3"/>
  <c r="T225" i="3"/>
  <c r="T226" i="3"/>
  <c r="T227" i="3"/>
  <c r="T228" i="3"/>
  <c r="T229" i="3"/>
  <c r="T239" i="3"/>
  <c r="T238" i="3"/>
  <c r="T231" i="3"/>
  <c r="T240" i="3"/>
  <c r="T241" i="3"/>
  <c r="T242" i="3"/>
  <c r="T243" i="3"/>
  <c r="T244" i="3"/>
  <c r="T245" i="3"/>
  <c r="T246" i="3"/>
  <c r="T247" i="3"/>
  <c r="T248" i="3"/>
  <c r="T252" i="3"/>
  <c r="T253" i="3"/>
  <c r="T251" i="3"/>
  <c r="T250" i="3"/>
  <c r="T249" i="3"/>
  <c r="T254" i="3"/>
  <c r="T255" i="3"/>
  <c r="T256" i="3"/>
  <c r="T257" i="3"/>
  <c r="T258" i="3"/>
  <c r="T260" i="3"/>
  <c r="T261" i="3"/>
  <c r="T259" i="3"/>
  <c r="T262" i="3"/>
  <c r="T266" i="3"/>
  <c r="T267" i="3"/>
  <c r="T268" i="3"/>
  <c r="T263" i="3"/>
  <c r="T264" i="3"/>
  <c r="T265" i="3"/>
  <c r="T269" i="3"/>
  <c r="T270" i="3"/>
  <c r="T271" i="3"/>
  <c r="T279" i="3"/>
  <c r="T272" i="3"/>
  <c r="T273" i="3"/>
  <c r="T277" i="3"/>
  <c r="T274" i="3"/>
  <c r="T275" i="3"/>
  <c r="T278" i="3"/>
  <c r="T276" i="3"/>
  <c r="T280" i="3"/>
  <c r="T281" i="3"/>
  <c r="T282" i="3"/>
  <c r="T283" i="3"/>
  <c r="T284" i="3"/>
  <c r="T285" i="3"/>
  <c r="T286" i="3"/>
  <c r="T287" i="3"/>
  <c r="T288" i="3"/>
  <c r="T289" i="3"/>
  <c r="T290" i="3"/>
  <c r="T296" i="3"/>
  <c r="T291" i="3"/>
  <c r="T292" i="3"/>
  <c r="T293" i="3"/>
  <c r="T294" i="3"/>
  <c r="T295" i="3"/>
  <c r="T297" i="3"/>
  <c r="T301" i="3"/>
  <c r="T300" i="3"/>
  <c r="T299" i="3"/>
  <c r="T302" i="3"/>
  <c r="T303" i="3"/>
  <c r="T298" i="3"/>
  <c r="T304" i="3"/>
  <c r="T306" i="3"/>
  <c r="T322" i="3"/>
  <c r="T325" i="3"/>
  <c r="T321" i="3"/>
  <c r="T307" i="3"/>
  <c r="T308" i="3"/>
  <c r="T309" i="3"/>
  <c r="T310" i="3"/>
  <c r="T311" i="3"/>
  <c r="T312" i="3"/>
  <c r="T320" i="3"/>
  <c r="T313" i="3"/>
  <c r="T314" i="3"/>
  <c r="T324" i="3"/>
  <c r="T315" i="3"/>
  <c r="T305" i="3"/>
  <c r="T323" i="3"/>
  <c r="T326" i="3"/>
  <c r="T316" i="3"/>
  <c r="T317" i="3"/>
  <c r="T318" i="3"/>
  <c r="T319" i="3"/>
  <c r="T327" i="3"/>
  <c r="T328" i="3"/>
  <c r="T329" i="3"/>
  <c r="T330" i="3"/>
  <c r="T331" i="3"/>
  <c r="T332" i="3"/>
  <c r="T333" i="3"/>
  <c r="T334" i="3"/>
  <c r="T335" i="3"/>
  <c r="T341" i="3"/>
  <c r="T336" i="3"/>
  <c r="T337" i="3"/>
  <c r="T342" i="3"/>
  <c r="T343" i="3"/>
  <c r="T338" i="3"/>
  <c r="T339" i="3"/>
  <c r="T344" i="3"/>
  <c r="T340" i="3"/>
  <c r="T345" i="3"/>
  <c r="T346" i="3"/>
  <c r="T347" i="3"/>
  <c r="T348" i="3"/>
  <c r="T361" i="3"/>
  <c r="T349" i="3"/>
  <c r="T350" i="3"/>
  <c r="T351" i="3"/>
  <c r="T352" i="3"/>
  <c r="T353" i="3"/>
  <c r="T354" i="3"/>
  <c r="T355" i="3"/>
  <c r="T356" i="3"/>
  <c r="T360" i="3"/>
  <c r="T357" i="3"/>
  <c r="T358" i="3"/>
  <c r="T359" i="3"/>
  <c r="T362" i="3"/>
  <c r="T365" i="3"/>
  <c r="T366" i="3"/>
  <c r="T367" i="3"/>
  <c r="T363" i="3"/>
  <c r="T368" i="3"/>
  <c r="T364" i="3"/>
  <c r="T369" i="3"/>
  <c r="T374" i="3"/>
  <c r="T370" i="3"/>
  <c r="T373" i="3"/>
  <c r="T372" i="3"/>
  <c r="T371" i="3"/>
  <c r="T375" i="3"/>
  <c r="T376" i="3"/>
  <c r="T381" i="3"/>
  <c r="T377" i="3"/>
  <c r="T378" i="3"/>
  <c r="T379" i="3"/>
  <c r="T380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415" i="3"/>
  <c r="T397" i="3"/>
  <c r="T398" i="3"/>
  <c r="T399" i="3"/>
  <c r="T400" i="3"/>
  <c r="T401" i="3"/>
  <c r="T402" i="3"/>
  <c r="T403" i="3"/>
  <c r="T404" i="3"/>
  <c r="T405" i="3"/>
  <c r="T406" i="3"/>
  <c r="T407" i="3"/>
  <c r="T411" i="3"/>
  <c r="T412" i="3"/>
  <c r="T416" i="3"/>
  <c r="T413" i="3"/>
  <c r="T408" i="3"/>
  <c r="T410" i="3"/>
  <c r="T417" i="3"/>
  <c r="T396" i="3"/>
  <c r="T409" i="3"/>
  <c r="T414" i="3"/>
  <c r="T395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4" i="3"/>
  <c r="T433" i="3"/>
  <c r="T435" i="3"/>
  <c r="T444" i="3"/>
  <c r="T436" i="3"/>
  <c r="T437" i="3"/>
  <c r="T438" i="3"/>
  <c r="T439" i="3"/>
  <c r="T440" i="3"/>
  <c r="T441" i="3"/>
  <c r="T442" i="3"/>
  <c r="T443" i="3"/>
  <c r="T445" i="3"/>
  <c r="T453" i="3"/>
  <c r="T448" i="3"/>
  <c r="T452" i="3"/>
  <c r="T449" i="3"/>
  <c r="T446" i="3"/>
  <c r="T447" i="3"/>
  <c r="T450" i="3"/>
  <c r="T451" i="3"/>
  <c r="T454" i="3"/>
  <c r="T455" i="3"/>
  <c r="T456" i="3"/>
  <c r="T458" i="3"/>
  <c r="T457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9" i="3"/>
  <c r="T475" i="3"/>
  <c r="T473" i="3"/>
  <c r="T474" i="3"/>
  <c r="T476" i="3"/>
  <c r="T477" i="3"/>
  <c r="T478" i="3"/>
  <c r="T480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82" i="3"/>
  <c r="T481" i="3"/>
  <c r="T495" i="3"/>
  <c r="T496" i="3"/>
  <c r="T503" i="3"/>
  <c r="T499" i="3"/>
  <c r="T502" i="3"/>
  <c r="T497" i="3"/>
  <c r="T498" i="3"/>
  <c r="T500" i="3"/>
  <c r="T501" i="3"/>
  <c r="T504" i="3"/>
  <c r="T505" i="3"/>
  <c r="T507" i="3"/>
  <c r="T508" i="3"/>
  <c r="T506" i="3"/>
  <c r="T509" i="3"/>
  <c r="T510" i="3"/>
  <c r="T511" i="3"/>
  <c r="T518" i="3"/>
  <c r="T512" i="3"/>
  <c r="T513" i="3"/>
  <c r="T514" i="3"/>
  <c r="T515" i="3"/>
  <c r="T516" i="3"/>
  <c r="T517" i="3"/>
  <c r="U2" i="1"/>
  <c r="U3" i="1"/>
  <c r="F2" i="1" s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F15" i="1" s="1"/>
  <c r="U17" i="1"/>
  <c r="U18" i="1"/>
  <c r="U19" i="1"/>
  <c r="U20" i="1"/>
  <c r="U21" i="1"/>
  <c r="U22" i="1"/>
  <c r="U23" i="1"/>
  <c r="U24" i="1"/>
  <c r="F21" i="1" s="1"/>
  <c r="U25" i="1"/>
  <c r="U26" i="1"/>
  <c r="U27" i="1"/>
  <c r="U28" i="1"/>
  <c r="U29" i="1"/>
  <c r="U30" i="1"/>
  <c r="U31" i="1"/>
  <c r="F31" i="1" s="1"/>
  <c r="U32" i="1"/>
  <c r="F32" i="1" s="1"/>
  <c r="U33" i="1"/>
  <c r="U34" i="1"/>
  <c r="U35" i="1"/>
  <c r="U36" i="1"/>
  <c r="U37" i="1"/>
  <c r="U38" i="1"/>
  <c r="U39" i="1"/>
  <c r="U40" i="1"/>
  <c r="F40" i="1" s="1"/>
  <c r="U41" i="1"/>
  <c r="U42" i="1"/>
  <c r="U43" i="1"/>
  <c r="U44" i="1"/>
  <c r="F43" i="1" s="1"/>
  <c r="U45" i="1"/>
  <c r="U46" i="1"/>
  <c r="U47" i="1"/>
  <c r="U48" i="1"/>
  <c r="U49" i="1"/>
  <c r="U50" i="1"/>
  <c r="U51" i="1"/>
  <c r="U52" i="1"/>
  <c r="F50" i="1" s="1"/>
  <c r="U53" i="1"/>
  <c r="U54" i="1"/>
  <c r="U55" i="1"/>
  <c r="U56" i="1"/>
  <c r="U57" i="1"/>
  <c r="U58" i="1"/>
  <c r="U59" i="1"/>
  <c r="U60" i="1"/>
  <c r="U61" i="1"/>
  <c r="U62" i="1"/>
  <c r="U63" i="1"/>
  <c r="F61" i="1" s="1"/>
  <c r="U64" i="1"/>
  <c r="U65" i="1"/>
  <c r="U66" i="1"/>
  <c r="U67" i="1"/>
  <c r="U68" i="1"/>
  <c r="U69" i="1"/>
  <c r="U70" i="1"/>
  <c r="U71" i="1"/>
  <c r="U72" i="1"/>
  <c r="F70" i="1" s="1"/>
  <c r="U73" i="1"/>
  <c r="U74" i="1"/>
  <c r="U75" i="1"/>
  <c r="U76" i="1"/>
  <c r="F73" i="1" s="1"/>
  <c r="U77" i="1"/>
  <c r="U78" i="1"/>
  <c r="U79" i="1"/>
  <c r="U80" i="1"/>
  <c r="U81" i="1"/>
  <c r="U82" i="1"/>
  <c r="U83" i="1"/>
  <c r="U84" i="1"/>
  <c r="U85" i="1"/>
  <c r="U86" i="1"/>
  <c r="U87" i="1"/>
  <c r="U89" i="1"/>
  <c r="F21" i="5" s="1"/>
  <c r="U2" i="2"/>
  <c r="U3" i="2"/>
  <c r="U4" i="2"/>
  <c r="U5" i="2"/>
  <c r="U6" i="2"/>
  <c r="U7" i="2"/>
  <c r="U8" i="2"/>
  <c r="F8" i="2" s="1"/>
  <c r="U9" i="2"/>
  <c r="U10" i="2"/>
  <c r="U11" i="2"/>
  <c r="U12" i="2"/>
  <c r="U13" i="2"/>
  <c r="U14" i="2"/>
  <c r="U15" i="2"/>
  <c r="U16" i="2"/>
  <c r="U17" i="2"/>
  <c r="U18" i="2"/>
  <c r="U19" i="2"/>
  <c r="F18" i="2" s="1"/>
  <c r="U20" i="2"/>
  <c r="U21" i="2"/>
  <c r="U22" i="2"/>
  <c r="U23" i="2"/>
  <c r="U24" i="2"/>
  <c r="F23" i="2" s="1"/>
  <c r="U25" i="2"/>
  <c r="U26" i="2"/>
  <c r="U27" i="2"/>
  <c r="F26" i="2" s="1"/>
  <c r="U28" i="2"/>
  <c r="F28" i="2" s="1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F41" i="2" s="1"/>
  <c r="U44" i="2"/>
  <c r="U45" i="2"/>
  <c r="U46" i="2"/>
  <c r="U47" i="2"/>
  <c r="U48" i="2"/>
  <c r="F47" i="2" s="1"/>
  <c r="U49" i="2"/>
  <c r="U50" i="2"/>
  <c r="U51" i="2"/>
  <c r="U52" i="2"/>
  <c r="F49" i="2" s="1"/>
  <c r="U53" i="2"/>
  <c r="U54" i="2"/>
  <c r="U55" i="2"/>
  <c r="U56" i="2"/>
  <c r="U57" i="2"/>
  <c r="U58" i="2"/>
  <c r="U59" i="2"/>
  <c r="U60" i="2"/>
  <c r="U61" i="2"/>
  <c r="U62" i="2"/>
  <c r="U63" i="2"/>
  <c r="U65" i="2"/>
  <c r="F22" i="5" s="1"/>
  <c r="U2" i="3"/>
  <c r="U3" i="3"/>
  <c r="U4" i="3"/>
  <c r="U5" i="3"/>
  <c r="U6" i="3"/>
  <c r="U7" i="3"/>
  <c r="U8" i="3"/>
  <c r="U9" i="3"/>
  <c r="U10" i="3"/>
  <c r="U11" i="3"/>
  <c r="F11" i="3" s="1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F45" i="3" s="1"/>
  <c r="U46" i="3"/>
  <c r="U47" i="3"/>
  <c r="U48" i="3"/>
  <c r="U50" i="3"/>
  <c r="U49" i="3"/>
  <c r="U51" i="3"/>
  <c r="U52" i="3"/>
  <c r="U53" i="3"/>
  <c r="U54" i="3"/>
  <c r="F54" i="3" s="1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F86" i="3" s="1"/>
  <c r="U87" i="3"/>
  <c r="F324" i="1"/>
  <c r="F29" i="1"/>
  <c r="F41" i="1"/>
  <c r="F42" i="1"/>
  <c r="F60" i="1"/>
  <c r="F84" i="1"/>
  <c r="F540" i="2"/>
  <c r="F2" i="2"/>
  <c r="F3" i="2"/>
  <c r="F6" i="2"/>
  <c r="F7" i="2"/>
  <c r="F14" i="2"/>
  <c r="F21" i="2"/>
  <c r="F25" i="2"/>
  <c r="F35" i="2"/>
  <c r="F36" i="2"/>
  <c r="F63" i="2"/>
  <c r="F520" i="3"/>
  <c r="F87" i="3"/>
  <c r="F34" i="5"/>
  <c r="F37" i="5" s="1"/>
  <c r="H37" i="5" s="1"/>
  <c r="F35" i="5"/>
  <c r="F36" i="5"/>
  <c r="X8" i="6"/>
  <c r="X15" i="6" s="1"/>
  <c r="F40" i="5" s="1"/>
  <c r="Q89" i="1"/>
  <c r="D21" i="5" s="1"/>
  <c r="D42" i="5" s="1"/>
  <c r="F42" i="5" s="1"/>
  <c r="Q65" i="2"/>
  <c r="D22" i="5" s="1"/>
  <c r="D43" i="5" s="1"/>
  <c r="F43" i="5" s="1"/>
  <c r="Q89" i="3"/>
  <c r="D23" i="5" s="1"/>
  <c r="D44" i="5" s="1"/>
  <c r="F44" i="5" s="1"/>
  <c r="V92" i="3"/>
  <c r="V99" i="3"/>
  <c r="V93" i="3"/>
  <c r="V94" i="3"/>
  <c r="V95" i="3"/>
  <c r="V96" i="3"/>
  <c r="V97" i="3"/>
  <c r="V98" i="3"/>
  <c r="V100" i="3"/>
  <c r="V132" i="3"/>
  <c r="V128" i="3"/>
  <c r="V134" i="3"/>
  <c r="V129" i="3"/>
  <c r="V133" i="3"/>
  <c r="V136" i="3"/>
  <c r="V101" i="3"/>
  <c r="V137" i="3"/>
  <c r="V102" i="3"/>
  <c r="V103" i="3"/>
  <c r="V104" i="3"/>
  <c r="V105" i="3"/>
  <c r="V131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7" i="3"/>
  <c r="V138" i="3"/>
  <c r="V130" i="3"/>
  <c r="V120" i="3"/>
  <c r="V121" i="3"/>
  <c r="V122" i="3"/>
  <c r="V123" i="3"/>
  <c r="V135" i="3"/>
  <c r="V124" i="3"/>
  <c r="V125" i="3"/>
  <c r="V126" i="3"/>
  <c r="V139" i="3"/>
  <c r="V145" i="3"/>
  <c r="V147" i="3"/>
  <c r="V141" i="3"/>
  <c r="V146" i="3"/>
  <c r="V142" i="3"/>
  <c r="V143" i="3"/>
  <c r="V144" i="3"/>
  <c r="V140" i="3"/>
  <c r="V148" i="3"/>
  <c r="V149" i="3"/>
  <c r="V150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8" i="3"/>
  <c r="V187" i="3"/>
  <c r="V189" i="3"/>
  <c r="V190" i="3"/>
  <c r="V191" i="3"/>
  <c r="V196" i="3"/>
  <c r="V192" i="3"/>
  <c r="V193" i="3"/>
  <c r="V194" i="3"/>
  <c r="V195" i="3"/>
  <c r="V197" i="3"/>
  <c r="V198" i="3"/>
  <c r="V199" i="3"/>
  <c r="V212" i="3"/>
  <c r="V210" i="3"/>
  <c r="V200" i="3"/>
  <c r="V206" i="3"/>
  <c r="V207" i="3"/>
  <c r="V211" i="3"/>
  <c r="V201" i="3"/>
  <c r="V202" i="3"/>
  <c r="V203" i="3"/>
  <c r="V209" i="3"/>
  <c r="V204" i="3"/>
  <c r="V205" i="3"/>
  <c r="V208" i="3"/>
  <c r="V213" i="3"/>
  <c r="V214" i="3"/>
  <c r="V215" i="3"/>
  <c r="V216" i="3"/>
  <c r="V217" i="3"/>
  <c r="V218" i="3"/>
  <c r="V219" i="3"/>
  <c r="V220" i="3"/>
  <c r="V221" i="3"/>
  <c r="V232" i="3"/>
  <c r="V233" i="3"/>
  <c r="V234" i="3"/>
  <c r="V235" i="3"/>
  <c r="V236" i="3"/>
  <c r="V237" i="3"/>
  <c r="V230" i="3"/>
  <c r="V222" i="3"/>
  <c r="V223" i="3"/>
  <c r="V224" i="3"/>
  <c r="V225" i="3"/>
  <c r="V226" i="3"/>
  <c r="V227" i="3"/>
  <c r="V228" i="3"/>
  <c r="V229" i="3"/>
  <c r="V239" i="3"/>
  <c r="V238" i="3"/>
  <c r="V231" i="3"/>
  <c r="V240" i="3"/>
  <c r="V241" i="3"/>
  <c r="V242" i="3"/>
  <c r="V243" i="3"/>
  <c r="V244" i="3"/>
  <c r="V245" i="3"/>
  <c r="V246" i="3"/>
  <c r="V247" i="3"/>
  <c r="V248" i="3"/>
  <c r="V252" i="3"/>
  <c r="V253" i="3"/>
  <c r="V251" i="3"/>
  <c r="V250" i="3"/>
  <c r="V249" i="3"/>
  <c r="V254" i="3"/>
  <c r="V255" i="3"/>
  <c r="V256" i="3"/>
  <c r="V257" i="3"/>
  <c r="V258" i="3"/>
  <c r="V260" i="3"/>
  <c r="V261" i="3"/>
  <c r="V259" i="3"/>
  <c r="V262" i="3"/>
  <c r="V266" i="3"/>
  <c r="V267" i="3"/>
  <c r="V268" i="3"/>
  <c r="V263" i="3"/>
  <c r="V264" i="3"/>
  <c r="V265" i="3"/>
  <c r="V269" i="3"/>
  <c r="V270" i="3"/>
  <c r="V271" i="3"/>
  <c r="V279" i="3"/>
  <c r="V272" i="3"/>
  <c r="V273" i="3"/>
  <c r="V277" i="3"/>
  <c r="V274" i="3"/>
  <c r="V275" i="3"/>
  <c r="V278" i="3"/>
  <c r="V276" i="3"/>
  <c r="V280" i="3"/>
  <c r="V281" i="3"/>
  <c r="V282" i="3"/>
  <c r="V283" i="3"/>
  <c r="V284" i="3"/>
  <c r="V285" i="3"/>
  <c r="V286" i="3"/>
  <c r="V287" i="3"/>
  <c r="V288" i="3"/>
  <c r="V289" i="3"/>
  <c r="V290" i="3"/>
  <c r="V296" i="3"/>
  <c r="V291" i="3"/>
  <c r="V292" i="3"/>
  <c r="V293" i="3"/>
  <c r="V294" i="3"/>
  <c r="V295" i="3"/>
  <c r="V297" i="3"/>
  <c r="V301" i="3"/>
  <c r="V300" i="3"/>
  <c r="V299" i="3"/>
  <c r="V302" i="3"/>
  <c r="V303" i="3"/>
  <c r="V298" i="3"/>
  <c r="V304" i="3"/>
  <c r="V306" i="3"/>
  <c r="V322" i="3"/>
  <c r="V325" i="3"/>
  <c r="V321" i="3"/>
  <c r="V307" i="3"/>
  <c r="V308" i="3"/>
  <c r="V309" i="3"/>
  <c r="V310" i="3"/>
  <c r="V311" i="3"/>
  <c r="V312" i="3"/>
  <c r="V320" i="3"/>
  <c r="V313" i="3"/>
  <c r="V314" i="3"/>
  <c r="V324" i="3"/>
  <c r="V315" i="3"/>
  <c r="V305" i="3"/>
  <c r="V323" i="3"/>
  <c r="V326" i="3"/>
  <c r="V316" i="3"/>
  <c r="V317" i="3"/>
  <c r="V318" i="3"/>
  <c r="V319" i="3"/>
  <c r="V327" i="3"/>
  <c r="V328" i="3"/>
  <c r="V329" i="3"/>
  <c r="V330" i="3"/>
  <c r="V331" i="3"/>
  <c r="V332" i="3"/>
  <c r="V333" i="3"/>
  <c r="V334" i="3"/>
  <c r="V335" i="3"/>
  <c r="V341" i="3"/>
  <c r="V336" i="3"/>
  <c r="V337" i="3"/>
  <c r="V342" i="3"/>
  <c r="V343" i="3"/>
  <c r="V338" i="3"/>
  <c r="V339" i="3"/>
  <c r="V344" i="3"/>
  <c r="V340" i="3"/>
  <c r="V345" i="3"/>
  <c r="V346" i="3"/>
  <c r="V347" i="3"/>
  <c r="V348" i="3"/>
  <c r="V361" i="3"/>
  <c r="V349" i="3"/>
  <c r="V350" i="3"/>
  <c r="V351" i="3"/>
  <c r="V352" i="3"/>
  <c r="V353" i="3"/>
  <c r="V354" i="3"/>
  <c r="V355" i="3"/>
  <c r="V356" i="3"/>
  <c r="V360" i="3"/>
  <c r="V357" i="3"/>
  <c r="V358" i="3"/>
  <c r="V359" i="3"/>
  <c r="V362" i="3"/>
  <c r="V365" i="3"/>
  <c r="V366" i="3"/>
  <c r="V367" i="3"/>
  <c r="V363" i="3"/>
  <c r="V368" i="3"/>
  <c r="V364" i="3"/>
  <c r="V369" i="3"/>
  <c r="V374" i="3"/>
  <c r="V370" i="3"/>
  <c r="V373" i="3"/>
  <c r="V372" i="3"/>
  <c r="V371" i="3"/>
  <c r="V375" i="3"/>
  <c r="V376" i="3"/>
  <c r="V381" i="3"/>
  <c r="V377" i="3"/>
  <c r="V378" i="3"/>
  <c r="V379" i="3"/>
  <c r="V380" i="3"/>
  <c r="V382" i="3"/>
  <c r="V383" i="3"/>
  <c r="V384" i="3"/>
  <c r="V385" i="3"/>
  <c r="V386" i="3"/>
  <c r="V387" i="3"/>
  <c r="V388" i="3"/>
  <c r="V389" i="3"/>
  <c r="V390" i="3"/>
  <c r="V391" i="3"/>
  <c r="V392" i="3"/>
  <c r="V393" i="3"/>
  <c r="V394" i="3"/>
  <c r="V415" i="3"/>
  <c r="V397" i="3"/>
  <c r="V398" i="3"/>
  <c r="V399" i="3"/>
  <c r="V400" i="3"/>
  <c r="V401" i="3"/>
  <c r="V402" i="3"/>
  <c r="V403" i="3"/>
  <c r="V404" i="3"/>
  <c r="V405" i="3"/>
  <c r="V406" i="3"/>
  <c r="V407" i="3"/>
  <c r="V411" i="3"/>
  <c r="V412" i="3"/>
  <c r="V416" i="3"/>
  <c r="V413" i="3"/>
  <c r="V408" i="3"/>
  <c r="V410" i="3"/>
  <c r="V417" i="3"/>
  <c r="V396" i="3"/>
  <c r="V409" i="3"/>
  <c r="V414" i="3"/>
  <c r="V395" i="3"/>
  <c r="V418" i="3"/>
  <c r="V419" i="3"/>
  <c r="V420" i="3"/>
  <c r="V421" i="3"/>
  <c r="V422" i="3"/>
  <c r="V423" i="3"/>
  <c r="V424" i="3"/>
  <c r="V425" i="3"/>
  <c r="V426" i="3"/>
  <c r="V427" i="3"/>
  <c r="V428" i="3"/>
  <c r="V429" i="3"/>
  <c r="V430" i="3"/>
  <c r="V431" i="3"/>
  <c r="V432" i="3"/>
  <c r="V434" i="3"/>
  <c r="V433" i="3"/>
  <c r="V435" i="3"/>
  <c r="V444" i="3"/>
  <c r="V436" i="3"/>
  <c r="V437" i="3"/>
  <c r="V438" i="3"/>
  <c r="V439" i="3"/>
  <c r="V440" i="3"/>
  <c r="V441" i="3"/>
  <c r="V442" i="3"/>
  <c r="V443" i="3"/>
  <c r="V445" i="3"/>
  <c r="V453" i="3"/>
  <c r="V448" i="3"/>
  <c r="V452" i="3"/>
  <c r="V449" i="3"/>
  <c r="V446" i="3"/>
  <c r="V447" i="3"/>
  <c r="V450" i="3"/>
  <c r="V451" i="3"/>
  <c r="V454" i="3"/>
  <c r="V455" i="3"/>
  <c r="V456" i="3"/>
  <c r="V458" i="3"/>
  <c r="V457" i="3"/>
  <c r="V459" i="3"/>
  <c r="V460" i="3"/>
  <c r="V461" i="3"/>
  <c r="V462" i="3"/>
  <c r="V463" i="3"/>
  <c r="V464" i="3"/>
  <c r="V465" i="3"/>
  <c r="V466" i="3"/>
  <c r="V467" i="3"/>
  <c r="V468" i="3"/>
  <c r="V469" i="3"/>
  <c r="V470" i="3"/>
  <c r="V471" i="3"/>
  <c r="V472" i="3"/>
  <c r="V479" i="3"/>
  <c r="V475" i="3"/>
  <c r="V473" i="3"/>
  <c r="V474" i="3"/>
  <c r="V476" i="3"/>
  <c r="V477" i="3"/>
  <c r="V478" i="3"/>
  <c r="V480" i="3"/>
  <c r="V483" i="3"/>
  <c r="V484" i="3"/>
  <c r="V485" i="3"/>
  <c r="V486" i="3"/>
  <c r="V487" i="3"/>
  <c r="V488" i="3"/>
  <c r="V489" i="3"/>
  <c r="V490" i="3"/>
  <c r="V491" i="3"/>
  <c r="V492" i="3"/>
  <c r="V493" i="3"/>
  <c r="V494" i="3"/>
  <c r="V482" i="3"/>
  <c r="V481" i="3"/>
  <c r="V495" i="3"/>
  <c r="V496" i="3"/>
  <c r="V503" i="3"/>
  <c r="V499" i="3"/>
  <c r="V502" i="3"/>
  <c r="V497" i="3"/>
  <c r="V498" i="3"/>
  <c r="V500" i="3"/>
  <c r="V501" i="3"/>
  <c r="V504" i="3"/>
  <c r="V505" i="3"/>
  <c r="V507" i="3"/>
  <c r="V508" i="3"/>
  <c r="V506" i="3"/>
  <c r="V509" i="3"/>
  <c r="V510" i="3"/>
  <c r="V511" i="3"/>
  <c r="V518" i="3"/>
  <c r="V512" i="3"/>
  <c r="V513" i="3"/>
  <c r="V514" i="3"/>
  <c r="V515" i="3"/>
  <c r="V516" i="3"/>
  <c r="V517" i="3"/>
  <c r="Q520" i="3"/>
  <c r="D17" i="5" s="1"/>
  <c r="V2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50" i="3"/>
  <c r="V49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F524" i="3"/>
  <c r="E524" i="3"/>
  <c r="C26" i="4"/>
  <c r="S2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50" i="3"/>
  <c r="S49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V68" i="2"/>
  <c r="V69" i="2"/>
  <c r="V70" i="2"/>
  <c r="V76" i="2"/>
  <c r="V71" i="2"/>
  <c r="V72" i="2"/>
  <c r="V73" i="2"/>
  <c r="V74" i="2"/>
  <c r="V77" i="2"/>
  <c r="V75" i="2"/>
  <c r="V78" i="2"/>
  <c r="V79" i="2"/>
  <c r="V80" i="2"/>
  <c r="V81" i="2"/>
  <c r="V82" i="2"/>
  <c r="V83" i="2"/>
  <c r="V84" i="2"/>
  <c r="V88" i="2"/>
  <c r="V85" i="2"/>
  <c r="V86" i="2"/>
  <c r="V87" i="2"/>
  <c r="V89" i="2"/>
  <c r="V90" i="2"/>
  <c r="V91" i="2"/>
  <c r="V92" i="2"/>
  <c r="V93" i="2"/>
  <c r="V96" i="2"/>
  <c r="V97" i="2"/>
  <c r="V94" i="2"/>
  <c r="V98" i="2"/>
  <c r="V95" i="2"/>
  <c r="V99" i="2"/>
  <c r="V101" i="2"/>
  <c r="V100" i="2"/>
  <c r="V102" i="2"/>
  <c r="V104" i="2"/>
  <c r="V103" i="2"/>
  <c r="V105" i="2"/>
  <c r="V108" i="2"/>
  <c r="V106" i="2"/>
  <c r="V107" i="2"/>
  <c r="V109" i="2"/>
  <c r="V110" i="2"/>
  <c r="V111" i="2"/>
  <c r="V112" i="2"/>
  <c r="V113" i="2"/>
  <c r="V114" i="2"/>
  <c r="V115" i="2"/>
  <c r="V121" i="2"/>
  <c r="V118" i="2"/>
  <c r="V117" i="2"/>
  <c r="V120" i="2"/>
  <c r="V116" i="2"/>
  <c r="V119" i="2"/>
  <c r="V122" i="2"/>
  <c r="V125" i="2"/>
  <c r="V124" i="2"/>
  <c r="V123" i="2"/>
  <c r="V130" i="2"/>
  <c r="V127" i="2"/>
  <c r="V128" i="2"/>
  <c r="V129" i="2"/>
  <c r="V126" i="2"/>
  <c r="V131" i="2"/>
  <c r="V133" i="2"/>
  <c r="V132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85" i="2"/>
  <c r="V161" i="2"/>
  <c r="V201" i="2"/>
  <c r="V162" i="2"/>
  <c r="V202" i="2"/>
  <c r="V187" i="2"/>
  <c r="V157" i="2"/>
  <c r="V158" i="2"/>
  <c r="V163" i="2"/>
  <c r="V164" i="2"/>
  <c r="V165" i="2"/>
  <c r="V166" i="2"/>
  <c r="V167" i="2"/>
  <c r="V168" i="2"/>
  <c r="V196" i="2"/>
  <c r="V169" i="2"/>
  <c r="V170" i="2"/>
  <c r="V171" i="2"/>
  <c r="V172" i="2"/>
  <c r="V173" i="2"/>
  <c r="V174" i="2"/>
  <c r="V175" i="2"/>
  <c r="V176" i="2"/>
  <c r="V177" i="2"/>
  <c r="V178" i="2"/>
  <c r="V179" i="2"/>
  <c r="V186" i="2"/>
  <c r="V203" i="2"/>
  <c r="V199" i="2"/>
  <c r="V200" i="2"/>
  <c r="V188" i="2"/>
  <c r="V183" i="2"/>
  <c r="V189" i="2"/>
  <c r="V190" i="2"/>
  <c r="V198" i="2"/>
  <c r="V194" i="2"/>
  <c r="V197" i="2"/>
  <c r="V191" i="2"/>
  <c r="V184" i="2"/>
  <c r="V192" i="2"/>
  <c r="V195" i="2"/>
  <c r="V180" i="2"/>
  <c r="V193" i="2"/>
  <c r="V181" i="2"/>
  <c r="V159" i="2"/>
  <c r="V160" i="2"/>
  <c r="V182" i="2"/>
  <c r="V204" i="2"/>
  <c r="V205" i="2"/>
  <c r="V231" i="2"/>
  <c r="V206" i="2"/>
  <c r="V207" i="2"/>
  <c r="V208" i="2"/>
  <c r="V209" i="2"/>
  <c r="V210" i="2"/>
  <c r="V211" i="2"/>
  <c r="V212" i="2"/>
  <c r="V213" i="2"/>
  <c r="V214" i="2"/>
  <c r="V215" i="2"/>
  <c r="V230" i="2"/>
  <c r="V234" i="2"/>
  <c r="V222" i="2"/>
  <c r="V223" i="2"/>
  <c r="V224" i="2"/>
  <c r="V225" i="2"/>
  <c r="V220" i="2"/>
  <c r="V221" i="2"/>
  <c r="V232" i="2"/>
  <c r="V218" i="2"/>
  <c r="V229" i="2"/>
  <c r="V227" i="2"/>
  <c r="V226" i="2"/>
  <c r="V219" i="2"/>
  <c r="V228" i="2"/>
  <c r="V233" i="2"/>
  <c r="V235" i="2"/>
  <c r="V216" i="2"/>
  <c r="V217" i="2"/>
  <c r="V236" i="2"/>
  <c r="V242" i="2"/>
  <c r="V237" i="2"/>
  <c r="V243" i="2"/>
  <c r="V244" i="2"/>
  <c r="V245" i="2"/>
  <c r="V238" i="2"/>
  <c r="V239" i="2"/>
  <c r="V240" i="2"/>
  <c r="V241" i="2"/>
  <c r="V246" i="2"/>
  <c r="V278" i="2"/>
  <c r="V279" i="2"/>
  <c r="V248" i="2"/>
  <c r="V249" i="2"/>
  <c r="V250" i="2"/>
  <c r="V251" i="2"/>
  <c r="V252" i="2"/>
  <c r="V253" i="2"/>
  <c r="V254" i="2"/>
  <c r="V255" i="2"/>
  <c r="V256" i="2"/>
  <c r="V257" i="2"/>
  <c r="V258" i="2"/>
  <c r="V275" i="2"/>
  <c r="V277" i="2"/>
  <c r="V271" i="2"/>
  <c r="V272" i="2"/>
  <c r="V273" i="2"/>
  <c r="V274" i="2"/>
  <c r="V247" i="2"/>
  <c r="V259" i="2"/>
  <c r="V260" i="2"/>
  <c r="V261" i="2"/>
  <c r="V262" i="2"/>
  <c r="V263" i="2"/>
  <c r="V264" i="2"/>
  <c r="V265" i="2"/>
  <c r="V266" i="2"/>
  <c r="V267" i="2"/>
  <c r="V268" i="2"/>
  <c r="V269" i="2"/>
  <c r="V276" i="2"/>
  <c r="V270" i="2"/>
  <c r="V280" i="2"/>
  <c r="V284" i="2"/>
  <c r="V285" i="2"/>
  <c r="V281" i="2"/>
  <c r="V282" i="2"/>
  <c r="V286" i="2"/>
  <c r="V287" i="2"/>
  <c r="V283" i="2"/>
  <c r="V288" i="2"/>
  <c r="V289" i="2"/>
  <c r="V290" i="2"/>
  <c r="V301" i="2"/>
  <c r="V291" i="2"/>
  <c r="V302" i="2"/>
  <c r="V310" i="2"/>
  <c r="V307" i="2"/>
  <c r="V292" i="2"/>
  <c r="V293" i="2"/>
  <c r="V294" i="2"/>
  <c r="V295" i="2"/>
  <c r="V296" i="2"/>
  <c r="V297" i="2"/>
  <c r="V298" i="2"/>
  <c r="V299" i="2"/>
  <c r="V303" i="2"/>
  <c r="V304" i="2"/>
  <c r="V305" i="2"/>
  <c r="V306" i="2"/>
  <c r="V308" i="2"/>
  <c r="V309" i="2"/>
  <c r="V300" i="2"/>
  <c r="V311" i="2"/>
  <c r="V320" i="2"/>
  <c r="V315" i="2"/>
  <c r="V316" i="2"/>
  <c r="V317" i="2"/>
  <c r="V318" i="2"/>
  <c r="V319" i="2"/>
  <c r="V312" i="2"/>
  <c r="V313" i="2"/>
  <c r="V314" i="2"/>
  <c r="V321" i="2"/>
  <c r="V322" i="2"/>
  <c r="V323" i="2"/>
  <c r="V324" i="2"/>
  <c r="V325" i="2"/>
  <c r="V333" i="2"/>
  <c r="V330" i="2"/>
  <c r="V327" i="2"/>
  <c r="V326" i="2"/>
  <c r="V328" i="2"/>
  <c r="V332" i="2"/>
  <c r="V329" i="2"/>
  <c r="V331" i="2"/>
  <c r="V334" i="2"/>
  <c r="V343" i="2"/>
  <c r="V344" i="2"/>
  <c r="V335" i="2"/>
  <c r="V345" i="2"/>
  <c r="V336" i="2"/>
  <c r="V338" i="2"/>
  <c r="V339" i="2"/>
  <c r="V340" i="2"/>
  <c r="V341" i="2"/>
  <c r="V342" i="2"/>
  <c r="V337" i="2"/>
  <c r="V346" i="2"/>
  <c r="V348" i="2"/>
  <c r="V370" i="2"/>
  <c r="V369" i="2"/>
  <c r="V347" i="2"/>
  <c r="V350" i="2"/>
  <c r="V351" i="2"/>
  <c r="V352" i="2"/>
  <c r="V368" i="2"/>
  <c r="V371" i="2"/>
  <c r="V354" i="2"/>
  <c r="V355" i="2"/>
  <c r="V356" i="2"/>
  <c r="V357" i="2"/>
  <c r="V358" i="2"/>
  <c r="V359" i="2"/>
  <c r="V360" i="2"/>
  <c r="V361" i="2"/>
  <c r="V362" i="2"/>
  <c r="V363" i="2"/>
  <c r="V364" i="2"/>
  <c r="V353" i="2"/>
  <c r="V365" i="2"/>
  <c r="V349" i="2"/>
  <c r="V366" i="2"/>
  <c r="V372" i="2"/>
  <c r="V367" i="2"/>
  <c r="V373" i="2"/>
  <c r="V374" i="2"/>
  <c r="V375" i="2"/>
  <c r="V380" i="2"/>
  <c r="V381" i="2"/>
  <c r="V376" i="2"/>
  <c r="V379" i="2"/>
  <c r="V382" i="2"/>
  <c r="V383" i="2"/>
  <c r="V384" i="2"/>
  <c r="V378" i="2"/>
  <c r="V385" i="2"/>
  <c r="V377" i="2"/>
  <c r="V386" i="2"/>
  <c r="V391" i="2"/>
  <c r="V387" i="2"/>
  <c r="V388" i="2"/>
  <c r="V389" i="2"/>
  <c r="V390" i="2"/>
  <c r="V392" i="2"/>
  <c r="V398" i="2"/>
  <c r="V399" i="2"/>
  <c r="V394" i="2"/>
  <c r="V393" i="2"/>
  <c r="V400" i="2"/>
  <c r="V396" i="2"/>
  <c r="V397" i="2"/>
  <c r="V395" i="2"/>
  <c r="V401" i="2"/>
  <c r="V402" i="2"/>
  <c r="V403" i="2"/>
  <c r="V404" i="2"/>
  <c r="V405" i="2"/>
  <c r="V416" i="2"/>
  <c r="V415" i="2"/>
  <c r="V414" i="2"/>
  <c r="V406" i="2"/>
  <c r="V407" i="2"/>
  <c r="V408" i="2"/>
  <c r="V409" i="2"/>
  <c r="V410" i="2"/>
  <c r="V411" i="2"/>
  <c r="V412" i="2"/>
  <c r="V413" i="2"/>
  <c r="V417" i="2"/>
  <c r="V418" i="2"/>
  <c r="V419" i="2"/>
  <c r="V420" i="2"/>
  <c r="V421" i="2"/>
  <c r="V422" i="2"/>
  <c r="V423" i="2"/>
  <c r="V424" i="2"/>
  <c r="V425" i="2"/>
  <c r="V426" i="2"/>
  <c r="V427" i="2"/>
  <c r="V428" i="2"/>
  <c r="V429" i="2"/>
  <c r="V430" i="2"/>
  <c r="V431" i="2"/>
  <c r="V432" i="2"/>
  <c r="V450" i="2"/>
  <c r="V440" i="2"/>
  <c r="V434" i="2"/>
  <c r="V437" i="2"/>
  <c r="V435" i="2"/>
  <c r="V433" i="2"/>
  <c r="V436" i="2"/>
  <c r="V449" i="2"/>
  <c r="V438" i="2"/>
  <c r="V439" i="2"/>
  <c r="V441" i="2"/>
  <c r="V442" i="2"/>
  <c r="V443" i="2"/>
  <c r="V444" i="2"/>
  <c r="V445" i="2"/>
  <c r="V446" i="2"/>
  <c r="V447" i="2"/>
  <c r="V448" i="2"/>
  <c r="V451" i="2"/>
  <c r="V452" i="2"/>
  <c r="V453" i="2"/>
  <c r="V454" i="2"/>
  <c r="V455" i="2"/>
  <c r="V456" i="2"/>
  <c r="V464" i="2"/>
  <c r="V463" i="2"/>
  <c r="V457" i="2"/>
  <c r="V462" i="2"/>
  <c r="V458" i="2"/>
  <c r="V459" i="2"/>
  <c r="V460" i="2"/>
  <c r="V461" i="2"/>
  <c r="V465" i="2"/>
  <c r="V466" i="2"/>
  <c r="V468" i="2"/>
  <c r="V467" i="2"/>
  <c r="V469" i="2"/>
  <c r="V472" i="2"/>
  <c r="V473" i="2"/>
  <c r="V478" i="2"/>
  <c r="V475" i="2"/>
  <c r="V476" i="2"/>
  <c r="V477" i="2"/>
  <c r="V474" i="2"/>
  <c r="V471" i="2"/>
  <c r="V470" i="2"/>
  <c r="V479" i="2"/>
  <c r="V480" i="2"/>
  <c r="V481" i="2"/>
  <c r="V490" i="2"/>
  <c r="V491" i="2"/>
  <c r="V485" i="2"/>
  <c r="V486" i="2"/>
  <c r="V487" i="2"/>
  <c r="V488" i="2"/>
  <c r="V489" i="2"/>
  <c r="V492" i="2"/>
  <c r="V484" i="2"/>
  <c r="V493" i="2"/>
  <c r="V482" i="2"/>
  <c r="V483" i="2"/>
  <c r="V494" i="2"/>
  <c r="V495" i="2"/>
  <c r="V496" i="2"/>
  <c r="V497" i="2"/>
  <c r="V498" i="2"/>
  <c r="V501" i="2"/>
  <c r="V499" i="2"/>
  <c r="V506" i="2"/>
  <c r="V502" i="2"/>
  <c r="V504" i="2"/>
  <c r="V505" i="2"/>
  <c r="V503" i="2"/>
  <c r="V500" i="2"/>
  <c r="V507" i="2"/>
  <c r="V508" i="2"/>
  <c r="V509" i="2"/>
  <c r="V510" i="2"/>
  <c r="V511" i="2"/>
  <c r="V512" i="2"/>
  <c r="V513" i="2"/>
  <c r="V514" i="2"/>
  <c r="V515" i="2"/>
  <c r="V516" i="2"/>
  <c r="V517" i="2"/>
  <c r="V518" i="2"/>
  <c r="V519" i="2"/>
  <c r="V520" i="2"/>
  <c r="V521" i="2"/>
  <c r="V522" i="2"/>
  <c r="V523" i="2"/>
  <c r="V524" i="2"/>
  <c r="V525" i="2"/>
  <c r="V526" i="2"/>
  <c r="V527" i="2"/>
  <c r="V528" i="2"/>
  <c r="V529" i="2"/>
  <c r="V530" i="2"/>
  <c r="V531" i="2"/>
  <c r="V532" i="2"/>
  <c r="V533" i="2"/>
  <c r="V534" i="2"/>
  <c r="V535" i="2"/>
  <c r="V536" i="2"/>
  <c r="V537" i="2"/>
  <c r="V538" i="2"/>
  <c r="Q540" i="2"/>
  <c r="D13" i="5" s="1"/>
  <c r="F544" i="2"/>
  <c r="E544" i="2"/>
  <c r="V2" i="2"/>
  <c r="V65" i="2" s="1"/>
  <c r="F546" i="2" s="1"/>
  <c r="V3" i="2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S2" i="2"/>
  <c r="S65" i="2" s="1"/>
  <c r="S3" i="2"/>
  <c r="S4" i="2"/>
  <c r="S5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V92" i="1"/>
  <c r="V324" i="1" s="1"/>
  <c r="F11" i="5" s="1"/>
  <c r="V93" i="1"/>
  <c r="V94" i="1"/>
  <c r="V95" i="1"/>
  <c r="V96" i="1"/>
  <c r="V97" i="1"/>
  <c r="V98" i="1"/>
  <c r="V99" i="1"/>
  <c r="V100" i="1"/>
  <c r="V104" i="1"/>
  <c r="V103" i="1"/>
  <c r="V101" i="1"/>
  <c r="V102" i="1"/>
  <c r="V105" i="1"/>
  <c r="V106" i="1"/>
  <c r="V107" i="1"/>
  <c r="V108" i="1"/>
  <c r="V109" i="1"/>
  <c r="V110" i="1"/>
  <c r="V111" i="1"/>
  <c r="V112" i="1"/>
  <c r="V113" i="1"/>
  <c r="V115" i="1"/>
  <c r="V116" i="1"/>
  <c r="V117" i="1"/>
  <c r="V118" i="1"/>
  <c r="V119" i="1"/>
  <c r="V120" i="1"/>
  <c r="V114" i="1"/>
  <c r="V121" i="1"/>
  <c r="V122" i="1"/>
  <c r="V123" i="1"/>
  <c r="V126" i="1"/>
  <c r="V124" i="1"/>
  <c r="V127" i="1"/>
  <c r="V125" i="1"/>
  <c r="V128" i="1"/>
  <c r="V129" i="1"/>
  <c r="V130" i="1"/>
  <c r="V140" i="1"/>
  <c r="V139" i="1"/>
  <c r="V138" i="1"/>
  <c r="V131" i="1"/>
  <c r="V132" i="1"/>
  <c r="V133" i="1"/>
  <c r="V134" i="1"/>
  <c r="V135" i="1"/>
  <c r="V136" i="1"/>
  <c r="V137" i="1"/>
  <c r="V141" i="1"/>
  <c r="V142" i="1"/>
  <c r="V143" i="1"/>
  <c r="V144" i="1"/>
  <c r="V145" i="1"/>
  <c r="V146" i="1"/>
  <c r="V147" i="1"/>
  <c r="V148" i="1"/>
  <c r="V149" i="1"/>
  <c r="V150" i="1"/>
  <c r="V153" i="1"/>
  <c r="V152" i="1"/>
  <c r="V151" i="1"/>
  <c r="V154" i="1"/>
  <c r="V158" i="1"/>
  <c r="V159" i="1"/>
  <c r="V160" i="1"/>
  <c r="V155" i="1"/>
  <c r="V156" i="1"/>
  <c r="V157" i="1"/>
  <c r="V161" i="1"/>
  <c r="V162" i="1"/>
  <c r="V163" i="1"/>
  <c r="V164" i="1"/>
  <c r="V170" i="1"/>
  <c r="V165" i="1"/>
  <c r="V166" i="1"/>
  <c r="V167" i="1"/>
  <c r="V168" i="1"/>
  <c r="V169" i="1"/>
  <c r="V171" i="1"/>
  <c r="V172" i="1"/>
  <c r="V173" i="1"/>
  <c r="V174" i="1"/>
  <c r="V175" i="1"/>
  <c r="V176" i="1"/>
  <c r="V177" i="1"/>
  <c r="V183" i="1"/>
  <c r="V181" i="1"/>
  <c r="V178" i="1"/>
  <c r="V182" i="1"/>
  <c r="V179" i="1"/>
  <c r="V180" i="1"/>
  <c r="V184" i="1"/>
  <c r="V185" i="1"/>
  <c r="V186" i="1"/>
  <c r="V187" i="1"/>
  <c r="V188" i="1"/>
  <c r="V189" i="1"/>
  <c r="V190" i="1"/>
  <c r="V191" i="1"/>
  <c r="V192" i="1"/>
  <c r="V193" i="1"/>
  <c r="V201" i="1"/>
  <c r="V194" i="1"/>
  <c r="V202" i="1"/>
  <c r="V203" i="1"/>
  <c r="V195" i="1"/>
  <c r="V196" i="1"/>
  <c r="V197" i="1"/>
  <c r="V198" i="1"/>
  <c r="V199" i="1"/>
  <c r="V200" i="1"/>
  <c r="V204" i="1"/>
  <c r="V207" i="1"/>
  <c r="V205" i="1"/>
  <c r="V206" i="1"/>
  <c r="V208" i="1"/>
  <c r="V209" i="1"/>
  <c r="V210" i="1"/>
  <c r="V211" i="1"/>
  <c r="V212" i="1"/>
  <c r="V213" i="1"/>
  <c r="V217" i="1"/>
  <c r="V214" i="1"/>
  <c r="V216" i="1"/>
  <c r="V215" i="1"/>
  <c r="V218" i="1"/>
  <c r="V219" i="1"/>
  <c r="V220" i="1"/>
  <c r="V221" i="1"/>
  <c r="V222" i="1"/>
  <c r="V223" i="1"/>
  <c r="V224" i="1"/>
  <c r="V227" i="1"/>
  <c r="V230" i="1"/>
  <c r="V226" i="1"/>
  <c r="V228" i="1"/>
  <c r="V229" i="1"/>
  <c r="V225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8" i="1"/>
  <c r="V245" i="1"/>
  <c r="V246" i="1"/>
  <c r="V247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6" i="1"/>
  <c r="V267" i="1"/>
  <c r="V268" i="1"/>
  <c r="V270" i="1"/>
  <c r="V262" i="1"/>
  <c r="V269" i="1"/>
  <c r="V271" i="1"/>
  <c r="V264" i="1"/>
  <c r="V263" i="1"/>
  <c r="V265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5" i="1"/>
  <c r="V286" i="1"/>
  <c r="V287" i="1"/>
  <c r="V288" i="1"/>
  <c r="V291" i="1"/>
  <c r="V289" i="1"/>
  <c r="V292" i="1"/>
  <c r="V290" i="1"/>
  <c r="V284" i="1"/>
  <c r="V293" i="1"/>
  <c r="V294" i="1"/>
  <c r="V295" i="1"/>
  <c r="V296" i="1"/>
  <c r="V297" i="1"/>
  <c r="V300" i="1"/>
  <c r="V298" i="1"/>
  <c r="V299" i="1"/>
  <c r="V301" i="1"/>
  <c r="V302" i="1"/>
  <c r="V304" i="1"/>
  <c r="V303" i="1"/>
  <c r="V305" i="1"/>
  <c r="V306" i="1"/>
  <c r="V311" i="1"/>
  <c r="V307" i="1"/>
  <c r="V308" i="1"/>
  <c r="V309" i="1"/>
  <c r="V310" i="1"/>
  <c r="V312" i="1"/>
  <c r="V313" i="1"/>
  <c r="V314" i="1"/>
  <c r="V318" i="1"/>
  <c r="V315" i="1"/>
  <c r="V320" i="1"/>
  <c r="V319" i="1"/>
  <c r="V316" i="1"/>
  <c r="V317" i="1"/>
  <c r="V321" i="1"/>
  <c r="V322" i="1"/>
  <c r="Q324" i="1"/>
  <c r="D9" i="5" s="1"/>
  <c r="V2" i="1"/>
  <c r="V89" i="1" s="1"/>
  <c r="F329" i="1" s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E328" i="1"/>
  <c r="F328" i="1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9" i="1"/>
  <c r="F89" i="1" l="1"/>
  <c r="F65" i="2"/>
  <c r="F542" i="2"/>
  <c r="D550" i="2" s="1"/>
  <c r="D551" i="2" s="1"/>
  <c r="F543" i="2" s="1"/>
  <c r="F547" i="2" s="1"/>
  <c r="F326" i="1"/>
  <c r="D334" i="1" s="1"/>
  <c r="D335" i="1" s="1"/>
  <c r="F46" i="3"/>
  <c r="F42" i="3"/>
  <c r="F6" i="3"/>
  <c r="F2" i="3"/>
  <c r="F48" i="3"/>
  <c r="F12" i="3"/>
  <c r="S520" i="3"/>
  <c r="F17" i="5" s="1"/>
  <c r="V520" i="3"/>
  <c r="F19" i="5" s="1"/>
  <c r="T520" i="3"/>
  <c r="F18" i="5" s="1"/>
  <c r="F51" i="3"/>
  <c r="V89" i="3"/>
  <c r="F525" i="3" s="1"/>
  <c r="F80" i="3"/>
  <c r="F55" i="3"/>
  <c r="F34" i="3"/>
  <c r="S89" i="3"/>
  <c r="U89" i="3"/>
  <c r="F23" i="5" s="1"/>
  <c r="F24" i="5" s="1"/>
  <c r="H24" i="5" s="1"/>
  <c r="F53" i="3"/>
  <c r="V540" i="2"/>
  <c r="F15" i="5" s="1"/>
  <c r="T540" i="2"/>
  <c r="F14" i="5" s="1"/>
  <c r="S540" i="2"/>
  <c r="F13" i="5" s="1"/>
  <c r="H15" i="5" s="1"/>
  <c r="T324" i="1"/>
  <c r="F10" i="5" s="1"/>
  <c r="H11" i="5" s="1"/>
  <c r="F45" i="5"/>
  <c r="H45" i="5" s="1"/>
  <c r="F330" i="1"/>
  <c r="F327" i="1" l="1"/>
  <c r="D336" i="1"/>
  <c r="F331" i="1"/>
  <c r="H19" i="5"/>
  <c r="H26" i="5" s="1"/>
  <c r="H28" i="5" s="1"/>
  <c r="H47" i="5" s="1"/>
  <c r="F89" i="3"/>
  <c r="F522" i="3" s="1"/>
  <c r="D529" i="3" s="1"/>
  <c r="D552" i="2"/>
  <c r="D530" i="3" l="1"/>
  <c r="F523" i="3" s="1"/>
  <c r="F526" i="3" s="1"/>
  <c r="D531" i="3" l="1"/>
</calcChain>
</file>

<file path=xl/sharedStrings.xml><?xml version="1.0" encoding="utf-8"?>
<sst xmlns="http://schemas.openxmlformats.org/spreadsheetml/2006/main" count="18940" uniqueCount="2327">
  <si>
    <t>Vendor#</t>
  </si>
  <si>
    <t>Vendor Name</t>
  </si>
  <si>
    <t>Invoice #</t>
  </si>
  <si>
    <t>Inv Date</t>
  </si>
  <si>
    <t>Due Date</t>
  </si>
  <si>
    <t>Inv Amount</t>
  </si>
  <si>
    <t>Paid Amount</t>
  </si>
  <si>
    <t>Check#</t>
  </si>
  <si>
    <t>Div</t>
  </si>
  <si>
    <t>Reference</t>
  </si>
  <si>
    <t>Ref P/O</t>
  </si>
  <si>
    <t>Batch#</t>
  </si>
  <si>
    <t>Type</t>
  </si>
  <si>
    <t>Product #</t>
  </si>
  <si>
    <t>UPC</t>
  </si>
  <si>
    <t>Description</t>
  </si>
  <si>
    <t>Qty</t>
  </si>
  <si>
    <t>Whsle Price</t>
  </si>
  <si>
    <t>Whsle Ext</t>
  </si>
  <si>
    <t>Unit Cost</t>
  </si>
  <si>
    <t>Extended</t>
  </si>
  <si>
    <t>Week End</t>
  </si>
  <si>
    <t>Cust #</t>
  </si>
  <si>
    <t>Customer Name</t>
  </si>
  <si>
    <t>Class</t>
  </si>
  <si>
    <t>A/R Date</t>
  </si>
  <si>
    <t>Invoice#</t>
  </si>
  <si>
    <t>MAV001</t>
  </si>
  <si>
    <t>MTHEORY ARTIST VENTURES LLC</t>
  </si>
  <si>
    <t>CMI60417</t>
  </si>
  <si>
    <t>LD2</t>
  </si>
  <si>
    <t>NOVEMBER CIMS</t>
  </si>
  <si>
    <t>Consign</t>
  </si>
  <si>
    <t>MTEY70.2</t>
  </si>
  <si>
    <t> 653738299422</t>
  </si>
  <si>
    <t>A SILENT FILM / A SILENT FILM</t>
  </si>
  <si>
    <t> 035049</t>
  </si>
  <si>
    <t>PURE POP FOR NOW PEOPLE INC.</t>
  </si>
  <si>
    <t> 01</t>
  </si>
  <si>
    <t>RJB3808094</t>
  </si>
  <si>
    <t> 037208</t>
  </si>
  <si>
    <t>WOODEN NICKLE - CP</t>
  </si>
  <si>
    <t>RJB3808145</t>
  </si>
  <si>
    <t>RJB3808296</t>
  </si>
  <si>
    <t>I60363</t>
  </si>
  <si>
    <t>CD</t>
  </si>
  <si>
    <t>MDCT26.2</t>
  </si>
  <si>
    <t> 653738275921</t>
  </si>
  <si>
    <t>MAJOR LAZER / PEACE IS THE</t>
  </si>
  <si>
    <t> 023370</t>
  </si>
  <si>
    <t>CEDE-SHOP AG</t>
  </si>
  <si>
    <t> 03</t>
  </si>
  <si>
    <t>PLS93941160</t>
  </si>
  <si>
    <t>I60393</t>
  </si>
  <si>
    <t> 015437</t>
  </si>
  <si>
    <t>BARNES &amp; NOBLE</t>
  </si>
  <si>
    <t> 08</t>
  </si>
  <si>
    <t>PLS93929544</t>
  </si>
  <si>
    <t>I60504</t>
  </si>
  <si>
    <t> 037331</t>
  </si>
  <si>
    <t>SD AM MEDIA - JPN / AR</t>
  </si>
  <si>
    <t> 16</t>
  </si>
  <si>
    <t>PLS93926925</t>
  </si>
  <si>
    <t> 037312</t>
  </si>
  <si>
    <t>SD AM MEDIA - UK 1 / AR</t>
  </si>
  <si>
    <t>PLS93947183</t>
  </si>
  <si>
    <t>PLS93949673</t>
  </si>
  <si>
    <t>PLS93957953</t>
  </si>
  <si>
    <t>REG</t>
  </si>
  <si>
    <t> 040215</t>
  </si>
  <si>
    <t>REQUESTS</t>
  </si>
  <si>
    <t>PLS94021065</t>
  </si>
  <si>
    <t>PLS94023560</t>
  </si>
  <si>
    <t>CMI60633</t>
  </si>
  <si>
    <t>RJB3808484</t>
  </si>
  <si>
    <t>R/A JB03842485</t>
  </si>
  <si>
    <t> 035950</t>
  </si>
  <si>
    <t>TARGET CORP.</t>
  </si>
  <si>
    <t> 02</t>
  </si>
  <si>
    <t>RJB3808981</t>
  </si>
  <si>
    <t>I60549</t>
  </si>
  <si>
    <t> 713813</t>
  </si>
  <si>
    <t>BOOKWORLD DBA: FISHPOND</t>
  </si>
  <si>
    <t> 04</t>
  </si>
  <si>
    <t>PLS94069912</t>
  </si>
  <si>
    <t> 019741</t>
  </si>
  <si>
    <t>SALZERS MERCANTILE</t>
  </si>
  <si>
    <t>PLS94077285</t>
  </si>
  <si>
    <t> 030262</t>
  </si>
  <si>
    <t>ZIA ENTERPRISES, INC.</t>
  </si>
  <si>
    <t>PLS94077711</t>
  </si>
  <si>
    <t>PLS94077746</t>
  </si>
  <si>
    <t>I60600</t>
  </si>
  <si>
    <t>PLS93981152</t>
  </si>
  <si>
    <t>MULTI-PO</t>
  </si>
  <si>
    <t> 024974</t>
  </si>
  <si>
    <t>HASTINGS</t>
  </si>
  <si>
    <t>PLS94056832</t>
  </si>
  <si>
    <t>PLS94061900</t>
  </si>
  <si>
    <t> 006104</t>
  </si>
  <si>
    <t>LAKESHORE RECORD EXCHANGE</t>
  </si>
  <si>
    <t>PLS94068745</t>
  </si>
  <si>
    <t> 020178</t>
  </si>
  <si>
    <t>STRICTLY DISCS</t>
  </si>
  <si>
    <t>PLS94069884</t>
  </si>
  <si>
    <t> 040603</t>
  </si>
  <si>
    <t>WALRUS MUSIC / RECORD DEN</t>
  </si>
  <si>
    <t>PLS94077803</t>
  </si>
  <si>
    <t>207AECSL</t>
  </si>
  <si>
    <t> 049012</t>
  </si>
  <si>
    <t>RASPUTIN RECORDS</t>
  </si>
  <si>
    <t>PLS94077804</t>
  </si>
  <si>
    <t>207AECBK</t>
  </si>
  <si>
    <t>PLS94078014</t>
  </si>
  <si>
    <t>CMI60739</t>
  </si>
  <si>
    <t>R/A JB03810074</t>
  </si>
  <si>
    <t> 009855</t>
  </si>
  <si>
    <t>MVCG ENTERPRISES, INC.</t>
  </si>
  <si>
    <t>RJB3809568</t>
  </si>
  <si>
    <t>OCTOBER CIMS</t>
  </si>
  <si>
    <t> 035072</t>
  </si>
  <si>
    <t>OZ MUSIC - CP</t>
  </si>
  <si>
    <t>RJB3809582</t>
  </si>
  <si>
    <t>I60660</t>
  </si>
  <si>
    <t>66IVRZMD</t>
  </si>
  <si>
    <t> 009463</t>
  </si>
  <si>
    <t>AMAZON JAPAN, KK</t>
  </si>
  <si>
    <t>PLS94104626</t>
  </si>
  <si>
    <t>8INRRXDR</t>
  </si>
  <si>
    <t>PLS94104727</t>
  </si>
  <si>
    <t> 065100</t>
  </si>
  <si>
    <t>PROMOTORA MUSICAL S.A. DE C.V.</t>
  </si>
  <si>
    <t>PLS94111032</t>
  </si>
  <si>
    <t>I60704</t>
  </si>
  <si>
    <t>PLS94008031</t>
  </si>
  <si>
    <t>PLS94021828</t>
  </si>
  <si>
    <t>PLS94026079</t>
  </si>
  <si>
    <t> 036651</t>
  </si>
  <si>
    <t>WAL-MART DOTCOM GNFR / CDF</t>
  </si>
  <si>
    <t> 09</t>
  </si>
  <si>
    <t>PLS94066885</t>
  </si>
  <si>
    <t> 025112</t>
  </si>
  <si>
    <t>THE BOOK BARN</t>
  </si>
  <si>
    <t>PLS94104749</t>
  </si>
  <si>
    <t> 030201</t>
  </si>
  <si>
    <t>DIGITAL BOOMERANG C/O M.BOONTA</t>
  </si>
  <si>
    <t>PLS94111592</t>
  </si>
  <si>
    <t> 031626</t>
  </si>
  <si>
    <t>MUSIC BY MAIL</t>
  </si>
  <si>
    <t>PLS94113884</t>
  </si>
  <si>
    <t>CMI60831</t>
  </si>
  <si>
    <t>RJB3809993</t>
  </si>
  <si>
    <t>R/A JB03809991</t>
  </si>
  <si>
    <t> 008407</t>
  </si>
  <si>
    <t>MAIN STREET MUSIC</t>
  </si>
  <si>
    <t>RJB3810346</t>
  </si>
  <si>
    <t>I60798</t>
  </si>
  <si>
    <t>PLS94041944</t>
  </si>
  <si>
    <t>PLS94051744</t>
  </si>
  <si>
    <t>PLS94052780</t>
  </si>
  <si>
    <t> 037328</t>
  </si>
  <si>
    <t>SD AM CS - DE / AR</t>
  </si>
  <si>
    <t>PLS94065699</t>
  </si>
  <si>
    <t>PLS94081588</t>
  </si>
  <si>
    <t>PLS94083326</t>
  </si>
  <si>
    <t>PLS94086427</t>
  </si>
  <si>
    <t> 037489</t>
  </si>
  <si>
    <t>WOW DK / AR</t>
  </si>
  <si>
    <t>PLS94100846</t>
  </si>
  <si>
    <t> 037313</t>
  </si>
  <si>
    <t>SD AM MEDIA - US / AR</t>
  </si>
  <si>
    <t>PLS94103558</t>
  </si>
  <si>
    <t>CTMD82632.2</t>
  </si>
  <si>
    <t> 653738263225</t>
  </si>
  <si>
    <t>A SILENT FILM / SAND &amp; SNOW</t>
  </si>
  <si>
    <t>PLS94124164</t>
  </si>
  <si>
    <t>010516-4782CDS</t>
  </si>
  <si>
    <t> 713386</t>
  </si>
  <si>
    <t>BMG RIGHTS MANAGEMENT</t>
  </si>
  <si>
    <t>PLS94132464</t>
  </si>
  <si>
    <t>006120610246a1</t>
  </si>
  <si>
    <t> 046093</t>
  </si>
  <si>
    <t>KARMA RECORDS #20</t>
  </si>
  <si>
    <t>PLS94139442</t>
  </si>
  <si>
    <t>CMI60941</t>
  </si>
  <si>
    <t>R/A JB03829012</t>
  </si>
  <si>
    <t>MDCT36.1</t>
  </si>
  <si>
    <t> 653738280116</t>
  </si>
  <si>
    <t> 714398</t>
  </si>
  <si>
    <t>SENO RECORDS/JASON ANG</t>
  </si>
  <si>
    <t>RJB3811072</t>
  </si>
  <si>
    <t>I60854</t>
  </si>
  <si>
    <t> 022411</t>
  </si>
  <si>
    <t>LAWSON HMV ENTERTAINMENT, INC.</t>
  </si>
  <si>
    <t>PLS94166928</t>
  </si>
  <si>
    <t>8US7HPOI</t>
  </si>
  <si>
    <t>PLS94167423</t>
  </si>
  <si>
    <t>65E6YOIH</t>
  </si>
  <si>
    <t>PLS94167435</t>
  </si>
  <si>
    <t>6VWDOSFP</t>
  </si>
  <si>
    <t>PLS94167858</t>
  </si>
  <si>
    <t>I60898</t>
  </si>
  <si>
    <t> 037308</t>
  </si>
  <si>
    <t>SD EBAY MEDIA - AU / AR</t>
  </si>
  <si>
    <t>PLS94127164</t>
  </si>
  <si>
    <t>PLS94129777</t>
  </si>
  <si>
    <t>2QO7832F</t>
  </si>
  <si>
    <t>PLS94167427</t>
  </si>
  <si>
    <t> 031074</t>
  </si>
  <si>
    <t>DIMPLE RECORDS - CORPORATE</t>
  </si>
  <si>
    <t>PLS94179334</t>
  </si>
  <si>
    <t>I60970</t>
  </si>
  <si>
    <t>PLS94179396</t>
  </si>
  <si>
    <t> 020547</t>
  </si>
  <si>
    <t>JAPAN PUBLICATIONS TRD.</t>
  </si>
  <si>
    <t>PLS94202490</t>
  </si>
  <si>
    <t>PLS94204624</t>
  </si>
  <si>
    <t>PLS94204877</t>
  </si>
  <si>
    <t>I61011</t>
  </si>
  <si>
    <t>PLS94157269</t>
  </si>
  <si>
    <t> 037293</t>
  </si>
  <si>
    <t>SD DEEP DISCOUNT / AR</t>
  </si>
  <si>
    <t>PLS94172304</t>
  </si>
  <si>
    <t>MTEY23.2</t>
  </si>
  <si>
    <t> 653738272920</t>
  </si>
  <si>
    <t>A SILENT FILM / NEW YEAR</t>
  </si>
  <si>
    <t> 025029</t>
  </si>
  <si>
    <t>RECORD CELLAR</t>
  </si>
  <si>
    <t>PLS94179465</t>
  </si>
  <si>
    <t> 029586</t>
  </si>
  <si>
    <t>BULL MOOSE/ SCARBOROUGH #10</t>
  </si>
  <si>
    <t>PLS94179467</t>
  </si>
  <si>
    <t> 033574</t>
  </si>
  <si>
    <t>TARGET CORP - CDF</t>
  </si>
  <si>
    <t>PLS94193131</t>
  </si>
  <si>
    <t> 014104</t>
  </si>
  <si>
    <t>NEWBURY COMICS ***</t>
  </si>
  <si>
    <t>PLS94203863</t>
  </si>
  <si>
    <t> 017391</t>
  </si>
  <si>
    <t>AMERICAN PIE</t>
  </si>
  <si>
    <t>PLS94206467</t>
  </si>
  <si>
    <t>SAT</t>
  </si>
  <si>
    <t> 007355</t>
  </si>
  <si>
    <t>SOUND GARDEN</t>
  </si>
  <si>
    <t>PLS94211635</t>
  </si>
  <si>
    <t>I61075</t>
  </si>
  <si>
    <t>PLS94203520</t>
  </si>
  <si>
    <t>I61153</t>
  </si>
  <si>
    <t>2RQYEAWK</t>
  </si>
  <si>
    <t>PLS94293925</t>
  </si>
  <si>
    <t>10307G</t>
  </si>
  <si>
    <t> 008382</t>
  </si>
  <si>
    <t>EVERYDAY MUSIC (PORTLAND)</t>
  </si>
  <si>
    <t>PLS94305281</t>
  </si>
  <si>
    <t>I61204</t>
  </si>
  <si>
    <t>PLS94254180</t>
  </si>
  <si>
    <t>PLS94260961</t>
  </si>
  <si>
    <t>MTEY2.2</t>
  </si>
  <si>
    <t> 653738266226</t>
  </si>
  <si>
    <t>ROADKILL GHOST / IN TONGUES</t>
  </si>
  <si>
    <t>PLS94270879</t>
  </si>
  <si>
    <t> 040630</t>
  </si>
  <si>
    <t>GB'S CD'S &amp; TAPES</t>
  </si>
  <si>
    <t>PLS94295988</t>
  </si>
  <si>
    <t>PL4</t>
  </si>
  <si>
    <t> 007849</t>
  </si>
  <si>
    <t>PLATEKOMPANIET AS</t>
  </si>
  <si>
    <t>PLS94303228</t>
  </si>
  <si>
    <t>AEC011116</t>
  </si>
  <si>
    <t> 008413</t>
  </si>
  <si>
    <t>STREETLIGHT RECORDS #3</t>
  </si>
  <si>
    <t>PLS94304649</t>
  </si>
  <si>
    <t>307AECCM</t>
  </si>
  <si>
    <t>PLS94304969</t>
  </si>
  <si>
    <t> 008414</t>
  </si>
  <si>
    <t>STREETLIGHT RECORDS #4</t>
  </si>
  <si>
    <t>PLS94305270</t>
  </si>
  <si>
    <t> 010124</t>
  </si>
  <si>
    <t>BOO BOO RECORDS</t>
  </si>
  <si>
    <t>PLS94305400</t>
  </si>
  <si>
    <t> 027155</t>
  </si>
  <si>
    <t>BULL MOOSE #5/PORTSMOUTH</t>
  </si>
  <si>
    <t>PLS94305537</t>
  </si>
  <si>
    <t>I61258</t>
  </si>
  <si>
    <t>2MHUHNAR</t>
  </si>
  <si>
    <t>PLS94329334</t>
  </si>
  <si>
    <t>PLS94331708</t>
  </si>
  <si>
    <t>I61295</t>
  </si>
  <si>
    <t>PLS94255651</t>
  </si>
  <si>
    <t> 791661</t>
  </si>
  <si>
    <t>UNION SUPPLY CO.</t>
  </si>
  <si>
    <t> 22</t>
  </si>
  <si>
    <t>PLS94333575</t>
  </si>
  <si>
    <t>CMI61437</t>
  </si>
  <si>
    <t> 035099</t>
  </si>
  <si>
    <t>LOU'S RECORDS - CP</t>
  </si>
  <si>
    <t>RJB3816493</t>
  </si>
  <si>
    <t>RJB3816507</t>
  </si>
  <si>
    <t>RJB3816711</t>
  </si>
  <si>
    <t>I61351</t>
  </si>
  <si>
    <t>FBAFBK8ZR-FSZ1</t>
  </si>
  <si>
    <t> 036303</t>
  </si>
  <si>
    <t>SD FBA MEDIA JP / BULK</t>
  </si>
  <si>
    <t> 20</t>
  </si>
  <si>
    <t>PLS94359333</t>
  </si>
  <si>
    <t>1LD9GQAS</t>
  </si>
  <si>
    <t>MTEY0002.2</t>
  </si>
  <si>
    <t> 888295064088</t>
  </si>
  <si>
    <t>POP UPS / APPETITE FOR</t>
  </si>
  <si>
    <t> 006835</t>
  </si>
  <si>
    <t>AMAZON.COM / BULK</t>
  </si>
  <si>
    <t>PLS94359679</t>
  </si>
  <si>
    <t>I61395</t>
  </si>
  <si>
    <t>PLS94312355</t>
  </si>
  <si>
    <t>011081652136A1</t>
  </si>
  <si>
    <t> 025816</t>
  </si>
  <si>
    <t>CRCD'S / RECORD REVIVAL</t>
  </si>
  <si>
    <t>PLS94338803</t>
  </si>
  <si>
    <t>PLS94341773</t>
  </si>
  <si>
    <t>PLS94355272</t>
  </si>
  <si>
    <t>0012-1951778-3808</t>
  </si>
  <si>
    <t>PLS94359334</t>
  </si>
  <si>
    <t>0012-1951778-0578</t>
  </si>
  <si>
    <t>PLS94359335</t>
  </si>
  <si>
    <t>0012-1951778-0593</t>
  </si>
  <si>
    <t>PLS94361671</t>
  </si>
  <si>
    <t>0012-1951778-3801</t>
  </si>
  <si>
    <t>PLS94361676</t>
  </si>
  <si>
    <t>0012-1951778-0557</t>
  </si>
  <si>
    <t>PLS94361885</t>
  </si>
  <si>
    <t>0012-1951778-3811</t>
  </si>
  <si>
    <t>PLS94361886</t>
  </si>
  <si>
    <t> 040437</t>
  </si>
  <si>
    <t>MUSIC SAVES</t>
  </si>
  <si>
    <t>PLS94363284</t>
  </si>
  <si>
    <t> 040376</t>
  </si>
  <si>
    <t>JL COMPACT DISC</t>
  </si>
  <si>
    <t>PLS94368876</t>
  </si>
  <si>
    <t> 031667</t>
  </si>
  <si>
    <t>GRIMEY'S MUSIC</t>
  </si>
  <si>
    <t>PLS94369671</t>
  </si>
  <si>
    <t>CMI61550</t>
  </si>
  <si>
    <t>R/A JB03848779</t>
  </si>
  <si>
    <t> 035999</t>
  </si>
  <si>
    <t>ELECTRIC AVENUE MUSIC</t>
  </si>
  <si>
    <t>RJB3818552</t>
  </si>
  <si>
    <t>I61470</t>
  </si>
  <si>
    <t>5QTZXUNI</t>
  </si>
  <si>
    <t>PLS94390630</t>
  </si>
  <si>
    <t>3LXM4UXF</t>
  </si>
  <si>
    <t>PLS94390640</t>
  </si>
  <si>
    <t>1V2L2T2Q</t>
  </si>
  <si>
    <t>PLS94391063</t>
  </si>
  <si>
    <t>6476V58J</t>
  </si>
  <si>
    <t> 009462</t>
  </si>
  <si>
    <t>AMAZON EU SARL UK</t>
  </si>
  <si>
    <t>PLS94397192</t>
  </si>
  <si>
    <t>I61517</t>
  </si>
  <si>
    <t>1POKT9PQ</t>
  </si>
  <si>
    <t>PLS94391075</t>
  </si>
  <si>
    <t>2MA9IVBK</t>
  </si>
  <si>
    <t>PLS94397513</t>
  </si>
  <si>
    <t>PLS94398655</t>
  </si>
  <si>
    <t>PLS94399817</t>
  </si>
  <si>
    <t>PLS94400694</t>
  </si>
  <si>
    <t>CMI61653</t>
  </si>
  <si>
    <t>R/A JB03837958</t>
  </si>
  <si>
    <t> 031166</t>
  </si>
  <si>
    <t>EXILE ON MAIN STREET</t>
  </si>
  <si>
    <t>RJB3820252</t>
  </si>
  <si>
    <t>I61580</t>
  </si>
  <si>
    <t>PLS94412127</t>
  </si>
  <si>
    <t>PLS94426549</t>
  </si>
  <si>
    <t> 037559</t>
  </si>
  <si>
    <t>FASTOV PTY LTD</t>
  </si>
  <si>
    <t>PLS94427954</t>
  </si>
  <si>
    <t>I61619</t>
  </si>
  <si>
    <t>PLS94409983</t>
  </si>
  <si>
    <t> 040636</t>
  </si>
  <si>
    <t>MIDWEST TAPE, LLC</t>
  </si>
  <si>
    <t>PLS94419049</t>
  </si>
  <si>
    <t>PLS94423579</t>
  </si>
  <si>
    <t>I61693</t>
  </si>
  <si>
    <t>PLS94443714</t>
  </si>
  <si>
    <t>CMI61843</t>
  </si>
  <si>
    <t>RJB3821325</t>
  </si>
  <si>
    <t>I61761</t>
  </si>
  <si>
    <t> 034423</t>
  </si>
  <si>
    <t>UNIQUE MEDIA AG</t>
  </si>
  <si>
    <t>PLS94512927</t>
  </si>
  <si>
    <t> 034416</t>
  </si>
  <si>
    <t>DEARBORN MUSIC</t>
  </si>
  <si>
    <t>PLS94515134</t>
  </si>
  <si>
    <t>I61812</t>
  </si>
  <si>
    <t>PLS94490594</t>
  </si>
  <si>
    <t>PLS94496518</t>
  </si>
  <si>
    <t>8B94QSGA</t>
  </si>
  <si>
    <t>PLS94506295</t>
  </si>
  <si>
    <t> 033914</t>
  </si>
  <si>
    <t>MUSICLAND CORP</t>
  </si>
  <si>
    <t>PLS94513018</t>
  </si>
  <si>
    <t>PLS94515128</t>
  </si>
  <si>
    <t>407AECES</t>
  </si>
  <si>
    <t>PLS94515502</t>
  </si>
  <si>
    <t>407AECLS</t>
  </si>
  <si>
    <t>PLS94515510</t>
  </si>
  <si>
    <t>CMI61952</t>
  </si>
  <si>
    <t> 035065</t>
  </si>
  <si>
    <t>CACTUS MUSIC - CP</t>
  </si>
  <si>
    <t>RJB3823235</t>
  </si>
  <si>
    <t>I61877</t>
  </si>
  <si>
    <t>1H3J5VEZ</t>
  </si>
  <si>
    <t>PLS94538507</t>
  </si>
  <si>
    <t>PLS94540170</t>
  </si>
  <si>
    <t>I61920</t>
  </si>
  <si>
    <t>PLS94494405</t>
  </si>
  <si>
    <t> 037456</t>
  </si>
  <si>
    <t>SD JET MP / AR</t>
  </si>
  <si>
    <t>PLS94504851</t>
  </si>
  <si>
    <t>8GBBUEYZ</t>
  </si>
  <si>
    <t>PLS94538515</t>
  </si>
  <si>
    <t>I61979</t>
  </si>
  <si>
    <t>019141444186a1</t>
  </si>
  <si>
    <t> 774066</t>
  </si>
  <si>
    <t>WALKENHORST</t>
  </si>
  <si>
    <t>PLS94547947</t>
  </si>
  <si>
    <t>I62023</t>
  </si>
  <si>
    <t>0012-6359399-3802</t>
  </si>
  <si>
    <t>PLS94550191</t>
  </si>
  <si>
    <t>0012-6359399-0579</t>
  </si>
  <si>
    <t>PLS94550192</t>
  </si>
  <si>
    <t>ONF072390550</t>
  </si>
  <si>
    <t> 035931</t>
  </si>
  <si>
    <t>FYE TWEC (BATCH) - CDF</t>
  </si>
  <si>
    <t>PLS94552860</t>
  </si>
  <si>
    <t>0012-6359399-0559</t>
  </si>
  <si>
    <t>PLS94564967</t>
  </si>
  <si>
    <t>PLS94568587</t>
  </si>
  <si>
    <t>012016CDS</t>
  </si>
  <si>
    <t> 036905</t>
  </si>
  <si>
    <t>OFF THE RECORD</t>
  </si>
  <si>
    <t>PLS94573918</t>
  </si>
  <si>
    <t>CMI62161</t>
  </si>
  <si>
    <t> 035091</t>
  </si>
  <si>
    <t>ROCKIN RUDY'S - CP</t>
  </si>
  <si>
    <t>RJB3826717</t>
  </si>
  <si>
    <t>R/A JB03838676</t>
  </si>
  <si>
    <t> 040484</t>
  </si>
  <si>
    <t>RECKLESS RECORD</t>
  </si>
  <si>
    <t>RJB3827773</t>
  </si>
  <si>
    <t>I62072</t>
  </si>
  <si>
    <t>1HLG4NZX</t>
  </si>
  <si>
    <t>PLS94593036</t>
  </si>
  <si>
    <t>PLS94598653</t>
  </si>
  <si>
    <t>PLS94598740</t>
  </si>
  <si>
    <t>I62118</t>
  </si>
  <si>
    <t> 041900</t>
  </si>
  <si>
    <t>HORSESHOES &amp; HAND GRENADES</t>
  </si>
  <si>
    <t>PLS94576142</t>
  </si>
  <si>
    <t>37Q8WVHL</t>
  </si>
  <si>
    <t>PLS94593045</t>
  </si>
  <si>
    <t>626QP5AJ</t>
  </si>
  <si>
    <t>PLS94593307</t>
  </si>
  <si>
    <t>I62190</t>
  </si>
  <si>
    <t>PLS94607472</t>
  </si>
  <si>
    <t>CMI62285</t>
  </si>
  <si>
    <t>R/A JB03846361</t>
  </si>
  <si>
    <t> 040456</t>
  </si>
  <si>
    <t>OTHER MUSIC</t>
  </si>
  <si>
    <t>RJB3828216</t>
  </si>
  <si>
    <t>I62253</t>
  </si>
  <si>
    <t>PLS94656274</t>
  </si>
  <si>
    <t>PLS94672177</t>
  </si>
  <si>
    <t>PLS94684353</t>
  </si>
  <si>
    <t>I62316</t>
  </si>
  <si>
    <t>2OCCTFDM</t>
  </si>
  <si>
    <t>PLS94698931</t>
  </si>
  <si>
    <t>PLS94701738</t>
  </si>
  <si>
    <t> 005030</t>
  </si>
  <si>
    <t>INVERSIONES ALMUNECAR (H)</t>
  </si>
  <si>
    <t>PLS94702652</t>
  </si>
  <si>
    <t>3CGRBK2L</t>
  </si>
  <si>
    <t>PLS94705334</t>
  </si>
  <si>
    <t>86DE3E8M</t>
  </si>
  <si>
    <t>PLS94705924</t>
  </si>
  <si>
    <t>PLS94709045</t>
  </si>
  <si>
    <t> 007804</t>
  </si>
  <si>
    <t>WATERLOO RECORDS &amp; VIDEO INC</t>
  </si>
  <si>
    <t>PLS94713351</t>
  </si>
  <si>
    <t>025140702196a1</t>
  </si>
  <si>
    <t>PLS94713873</t>
  </si>
  <si>
    <t>I62361</t>
  </si>
  <si>
    <t> 037486</t>
  </si>
  <si>
    <t>WOW DE / AR</t>
  </si>
  <si>
    <t>PLS94626367</t>
  </si>
  <si>
    <t>PLS94671272</t>
  </si>
  <si>
    <t>GHIS2.1</t>
  </si>
  <si>
    <t> 653738266219</t>
  </si>
  <si>
    <t> 037319</t>
  </si>
  <si>
    <t>SD EBAY MEDIA - US 1 / AR</t>
  </si>
  <si>
    <t>PLS94679586</t>
  </si>
  <si>
    <t>PLS94695141</t>
  </si>
  <si>
    <t>PLS94697233</t>
  </si>
  <si>
    <t>7AWBK38C</t>
  </si>
  <si>
    <t> 014704</t>
  </si>
  <si>
    <t>AMAZON.COM LLC</t>
  </si>
  <si>
    <t>PLS94699453</t>
  </si>
  <si>
    <t>I62433</t>
  </si>
  <si>
    <t>2ZEEXLPV</t>
  </si>
  <si>
    <t>PLS94738569</t>
  </si>
  <si>
    <t>PLS94743643</t>
  </si>
  <si>
    <t>PLS94743790</t>
  </si>
  <si>
    <t>026145548376a1</t>
  </si>
  <si>
    <t> 016766</t>
  </si>
  <si>
    <t>FOUR THOUSAND HOLES</t>
  </si>
  <si>
    <t>PLS94747389</t>
  </si>
  <si>
    <t>I62478</t>
  </si>
  <si>
    <t>PLS94695018</t>
  </si>
  <si>
    <t>PLS94714638</t>
  </si>
  <si>
    <t>PLS94725041</t>
  </si>
  <si>
    <t>7JINPW4X</t>
  </si>
  <si>
    <t>PLS94736826</t>
  </si>
  <si>
    <t>3CYJHS6O</t>
  </si>
  <si>
    <t>PLS94738459</t>
  </si>
  <si>
    <t>MISP/D81314914/0124</t>
  </si>
  <si>
    <t> 009343</t>
  </si>
  <si>
    <t>CACTUS RECORDS</t>
  </si>
  <si>
    <t>PLS94738660</t>
  </si>
  <si>
    <t>5XP54IPA</t>
  </si>
  <si>
    <t>PLS94738664</t>
  </si>
  <si>
    <t>026144409176a1</t>
  </si>
  <si>
    <t> 040523</t>
  </si>
  <si>
    <t>SLACKERS, INC.</t>
  </si>
  <si>
    <t>PLS94739318</t>
  </si>
  <si>
    <t> 034358</t>
  </si>
  <si>
    <t>BAKER &amp; TAYLOR</t>
  </si>
  <si>
    <t>PLS94739331</t>
  </si>
  <si>
    <t>PLS94740862</t>
  </si>
  <si>
    <t>CMI62594</t>
  </si>
  <si>
    <t>R/A JB03826151</t>
  </si>
  <si>
    <t> 008480</t>
  </si>
  <si>
    <t>CD EXCHANGE #1</t>
  </si>
  <si>
    <t>RJB3830844</t>
  </si>
  <si>
    <t>R/A JB03852845</t>
  </si>
  <si>
    <t>RJB3831063</t>
  </si>
  <si>
    <t>RJB3831332</t>
  </si>
  <si>
    <t>RJB3831764</t>
  </si>
  <si>
    <t>R/A JB03811075</t>
  </si>
  <si>
    <t> 040486</t>
  </si>
  <si>
    <t>RECKLESS RECORDS - MILWAUKEE</t>
  </si>
  <si>
    <t>RJB3831843</t>
  </si>
  <si>
    <t>R/A JB03861519</t>
  </si>
  <si>
    <t>RJB3831946</t>
  </si>
  <si>
    <t>I62553</t>
  </si>
  <si>
    <t>PLS94731545</t>
  </si>
  <si>
    <t>PLS94742668</t>
  </si>
  <si>
    <t> 037318</t>
  </si>
  <si>
    <t>SD EBAY MEDIA - UK / AR</t>
  </si>
  <si>
    <t>PLS94742759</t>
  </si>
  <si>
    <t>ONF072702050</t>
  </si>
  <si>
    <t>PLS94759362</t>
  </si>
  <si>
    <t>CMI62734</t>
  </si>
  <si>
    <t>R/A JB03849097</t>
  </si>
  <si>
    <t> 040230</t>
  </si>
  <si>
    <t>BETTER DAYS</t>
  </si>
  <si>
    <t>RJB3832354</t>
  </si>
  <si>
    <t> 031009</t>
  </si>
  <si>
    <t>KMART CORPORATION</t>
  </si>
  <si>
    <t> 10</t>
  </si>
  <si>
    <t>RJB3832956</t>
  </si>
  <si>
    <t>I62637</t>
  </si>
  <si>
    <t>PLS94799017</t>
  </si>
  <si>
    <t>6K5D3SPU</t>
  </si>
  <si>
    <t>PLS94808072</t>
  </si>
  <si>
    <t>I62687</t>
  </si>
  <si>
    <t>DK60Ss9DN</t>
  </si>
  <si>
    <t> 032045</t>
  </si>
  <si>
    <t>AMAZON - CDF</t>
  </si>
  <si>
    <t>PLS94781901</t>
  </si>
  <si>
    <t> 030251</t>
  </si>
  <si>
    <t>NOW HEAR THIS</t>
  </si>
  <si>
    <t>PLS94799188</t>
  </si>
  <si>
    <t> 035006</t>
  </si>
  <si>
    <t>RAGGED RECORDS</t>
  </si>
  <si>
    <t>PLS94806471</t>
  </si>
  <si>
    <t> 011969</t>
  </si>
  <si>
    <t>COIRO CORP. DBA:</t>
  </si>
  <si>
    <t>PLS94806710</t>
  </si>
  <si>
    <t>028135117126a1</t>
  </si>
  <si>
    <t> 009755</t>
  </si>
  <si>
    <t>ROLLING STONE (CATALOG STOCK)</t>
  </si>
  <si>
    <t>PLS94807323</t>
  </si>
  <si>
    <t>CMI62843</t>
  </si>
  <si>
    <t>RJB3834105</t>
  </si>
  <si>
    <t>RJB3835042</t>
  </si>
  <si>
    <t>I62766</t>
  </si>
  <si>
    <t>6MXW2LSG</t>
  </si>
  <si>
    <t>PLS94822492</t>
  </si>
  <si>
    <t>PLS94832632</t>
  </si>
  <si>
    <t>PLS94836296</t>
  </si>
  <si>
    <t>029140535136a1</t>
  </si>
  <si>
    <t>PLS94841203</t>
  </si>
  <si>
    <t>I62804</t>
  </si>
  <si>
    <t>PLS94816159</t>
  </si>
  <si>
    <t>PLS94820673</t>
  </si>
  <si>
    <t>13C9WR6W</t>
  </si>
  <si>
    <t>PLS94822394</t>
  </si>
  <si>
    <t> 031647</t>
  </si>
  <si>
    <t>TWEC /AEC MUSIC</t>
  </si>
  <si>
    <t>PLS94830749</t>
  </si>
  <si>
    <t>PLS94833555</t>
  </si>
  <si>
    <t> 034458</t>
  </si>
  <si>
    <t>DODAX GMBH</t>
  </si>
  <si>
    <t>PLS94838721</t>
  </si>
  <si>
    <t>CMI62921</t>
  </si>
  <si>
    <t>RJB3835558</t>
  </si>
  <si>
    <t>R/A JB03837640</t>
  </si>
  <si>
    <t> 011396</t>
  </si>
  <si>
    <t>EVERYBODY'S RECORDS</t>
  </si>
  <si>
    <t>RJB3836244</t>
  </si>
  <si>
    <t>I62886</t>
  </si>
  <si>
    <t> 037309</t>
  </si>
  <si>
    <t>SD AM MEDIA - FR 1 / AR</t>
  </si>
  <si>
    <t>PLS94833730</t>
  </si>
  <si>
    <t>CMI63029</t>
  </si>
  <si>
    <t>R/A JB03826129</t>
  </si>
  <si>
    <t> 008376</t>
  </si>
  <si>
    <t>AMOEBA #</t>
  </si>
  <si>
    <t>RJB3837317</t>
  </si>
  <si>
    <t>I62951</t>
  </si>
  <si>
    <t>PLS94919031</t>
  </si>
  <si>
    <t>PLS94928570</t>
  </si>
  <si>
    <t>I62991</t>
  </si>
  <si>
    <t>ONF072862170</t>
  </si>
  <si>
    <t> 005318</t>
  </si>
  <si>
    <t>BEST BUY CO., INC. - CDF</t>
  </si>
  <si>
    <t>PLS94871972</t>
  </si>
  <si>
    <t> 037315</t>
  </si>
  <si>
    <t>SD EBAY MEDIA - DE / AR</t>
  </si>
  <si>
    <t>PLS94879893</t>
  </si>
  <si>
    <t>PLS94905146</t>
  </si>
  <si>
    <t> 002520</t>
  </si>
  <si>
    <t>TWEC /SPECIAL /CATALOG ORDERS</t>
  </si>
  <si>
    <t>PLS94910702</t>
  </si>
  <si>
    <t>607AECPH</t>
  </si>
  <si>
    <t>PLS94930375</t>
  </si>
  <si>
    <t>607AECLS</t>
  </si>
  <si>
    <t>PLS94930376</t>
  </si>
  <si>
    <t>607AECES</t>
  </si>
  <si>
    <t>PLS94930431</t>
  </si>
  <si>
    <t> 004292</t>
  </si>
  <si>
    <t>BULL MOOSE MUSIC / BANGOR</t>
  </si>
  <si>
    <t>PLS94930957</t>
  </si>
  <si>
    <t>CMI63160</t>
  </si>
  <si>
    <t> 035082</t>
  </si>
  <si>
    <t>RECORD EXCHANGE BOISE - CP</t>
  </si>
  <si>
    <t>RJB3838487</t>
  </si>
  <si>
    <t>R/A JB03827162</t>
  </si>
  <si>
    <t> 040432</t>
  </si>
  <si>
    <t>MUSIC GATOR</t>
  </si>
  <si>
    <t>RJB3838578</t>
  </si>
  <si>
    <t>RJB3839201</t>
  </si>
  <si>
    <t>I63064</t>
  </si>
  <si>
    <t> 020988</t>
  </si>
  <si>
    <t>TWIST &amp; SHOUT</t>
  </si>
  <si>
    <t>PLS94931049</t>
  </si>
  <si>
    <t>3GARUKME</t>
  </si>
  <si>
    <t>PLS94954251</t>
  </si>
  <si>
    <t>I63115</t>
  </si>
  <si>
    <t>PLS94913917</t>
  </si>
  <si>
    <t>PLS94918632</t>
  </si>
  <si>
    <t>NZ028F4R</t>
  </si>
  <si>
    <t> 035322</t>
  </si>
  <si>
    <t>INGRAM CONTENT GROUP</t>
  </si>
  <si>
    <t>PLS94954762</t>
  </si>
  <si>
    <t>PLS94962915</t>
  </si>
  <si>
    <t>I63194</t>
  </si>
  <si>
    <t>PLS94985459</t>
  </si>
  <si>
    <t> 007874</t>
  </si>
  <si>
    <t>MUSIC MILLENNIUM, INC.</t>
  </si>
  <si>
    <t>PLS94991092</t>
  </si>
  <si>
    <t>I63235</t>
  </si>
  <si>
    <t>0012-8848387-0594</t>
  </si>
  <si>
    <t>PLS94975254</t>
  </si>
  <si>
    <t>0012-9240081-0553</t>
  </si>
  <si>
    <t>PLS94975260</t>
  </si>
  <si>
    <t>0012-9240081-0558</t>
  </si>
  <si>
    <t>PLS94975261</t>
  </si>
  <si>
    <t>0012-9240081-0578</t>
  </si>
  <si>
    <t>PLS94975266</t>
  </si>
  <si>
    <t>CMI63380</t>
  </si>
  <si>
    <t> 035063</t>
  </si>
  <si>
    <t>LAKESHORE RECORD - CP</t>
  </si>
  <si>
    <t>RJB3841510</t>
  </si>
  <si>
    <t>I63295</t>
  </si>
  <si>
    <t>5OGVMJEG</t>
  </si>
  <si>
    <t>PLS95013382</t>
  </si>
  <si>
    <t>54IQ1H4Z</t>
  </si>
  <si>
    <t>PLS95013385</t>
  </si>
  <si>
    <t>8NJ6EI5D</t>
  </si>
  <si>
    <t>PLS95013389</t>
  </si>
  <si>
    <t>PLS95014574</t>
  </si>
  <si>
    <t> 025144</t>
  </si>
  <si>
    <t>PEGASUS RECORDS</t>
  </si>
  <si>
    <t>PLS95020941</t>
  </si>
  <si>
    <t>I63344</t>
  </si>
  <si>
    <t> 046090</t>
  </si>
  <si>
    <t>UNDERGROUND SOUNDS</t>
  </si>
  <si>
    <t>PLS95014542</t>
  </si>
  <si>
    <t>PLS95021130</t>
  </si>
  <si>
    <t> 037758</t>
  </si>
  <si>
    <t>BULL MOOSE</t>
  </si>
  <si>
    <t>PLS95021565</t>
  </si>
  <si>
    <t>CMI63490</t>
  </si>
  <si>
    <t> 018664</t>
  </si>
  <si>
    <t>NEBRASKA FURN MART #</t>
  </si>
  <si>
    <t>RJB3842816</t>
  </si>
  <si>
    <t>I63408</t>
  </si>
  <si>
    <t>5NLSI4GD</t>
  </si>
  <si>
    <t>PLS95023277</t>
  </si>
  <si>
    <t> 031065</t>
  </si>
  <si>
    <t>JYM AND RECORDS</t>
  </si>
  <si>
    <t>PLS95046511</t>
  </si>
  <si>
    <t>PLS95049238</t>
  </si>
  <si>
    <t>I63450</t>
  </si>
  <si>
    <t>5LR1VZLO</t>
  </si>
  <si>
    <t>PLS95023265</t>
  </si>
  <si>
    <t>PLS95048587</t>
  </si>
  <si>
    <t>PLS95053940</t>
  </si>
  <si>
    <t> 008160</t>
  </si>
  <si>
    <t>BULL MOOSE 3/PORTLAND</t>
  </si>
  <si>
    <t>PLS95056079</t>
  </si>
  <si>
    <t>CMI63570</t>
  </si>
  <si>
    <t>R/A JB03837566</t>
  </si>
  <si>
    <t> 008992</t>
  </si>
  <si>
    <t>RJB3843590</t>
  </si>
  <si>
    <t>RJB3843943</t>
  </si>
  <si>
    <t>RJB3844097</t>
  </si>
  <si>
    <t>R/A JB03848456</t>
  </si>
  <si>
    <t> 029897</t>
  </si>
  <si>
    <t>BUDGET MUSIC &amp; VIDEO</t>
  </si>
  <si>
    <t>RJB3844730</t>
  </si>
  <si>
    <t>I63531</t>
  </si>
  <si>
    <t>PLS95042158</t>
  </si>
  <si>
    <t> 037303</t>
  </si>
  <si>
    <t>SD AM MEDIA - CAD / AR</t>
  </si>
  <si>
    <t>PLS95063901</t>
  </si>
  <si>
    <t>I63600</t>
  </si>
  <si>
    <t>PLS95090807</t>
  </si>
  <si>
    <t>PLS95090999</t>
  </si>
  <si>
    <t>PLS95092872</t>
  </si>
  <si>
    <t>PLS95100083</t>
  </si>
  <si>
    <t>CMI63733</t>
  </si>
  <si>
    <t>R/A JB03873323</t>
  </si>
  <si>
    <t>RJB3846337</t>
  </si>
  <si>
    <t>I63643</t>
  </si>
  <si>
    <t>3ZEFUXBJ</t>
  </si>
  <si>
    <t>PLS95129906</t>
  </si>
  <si>
    <t>2LNMBF4L</t>
  </si>
  <si>
    <t>PLS95129972</t>
  </si>
  <si>
    <t>PLS95132481</t>
  </si>
  <si>
    <t>PLS95136356</t>
  </si>
  <si>
    <t>830307-I</t>
  </si>
  <si>
    <t> 006847</t>
  </si>
  <si>
    <t>APPLAUSE, INC.</t>
  </si>
  <si>
    <t>PLS95138704</t>
  </si>
  <si>
    <t>PLS95139362</t>
  </si>
  <si>
    <t>PLS95139589</t>
  </si>
  <si>
    <t>I63689</t>
  </si>
  <si>
    <t> 037322</t>
  </si>
  <si>
    <t>SD EBAY DEEPDISCOUNT / AR</t>
  </si>
  <si>
    <t>PLS95075263</t>
  </si>
  <si>
    <t>PLS95137661</t>
  </si>
  <si>
    <t>020116ALLILP</t>
  </si>
  <si>
    <t> 008377</t>
  </si>
  <si>
    <t>PLS95138021</t>
  </si>
  <si>
    <t>039171825126a1</t>
  </si>
  <si>
    <t> 025043</t>
  </si>
  <si>
    <t>RAINBOW RECORDS</t>
  </si>
  <si>
    <t>PLS95138022</t>
  </si>
  <si>
    <t> 006284</t>
  </si>
  <si>
    <t>INDEPENDENT RECORDS</t>
  </si>
  <si>
    <t>PLS95138452</t>
  </si>
  <si>
    <t> 040340</t>
  </si>
  <si>
    <t>HARVEST RECORDS</t>
  </si>
  <si>
    <t>PLS95138886</t>
  </si>
  <si>
    <t> 025856</t>
  </si>
  <si>
    <t>THE EXCLUSIVE COMPANY CORP.</t>
  </si>
  <si>
    <t>PLS95139189</t>
  </si>
  <si>
    <t>020116ALLI</t>
  </si>
  <si>
    <t>PLS95139734</t>
  </si>
  <si>
    <t>CMI63863</t>
  </si>
  <si>
    <t>R/A JB03857904</t>
  </si>
  <si>
    <t>RJB3846517</t>
  </si>
  <si>
    <t>RJB3846616</t>
  </si>
  <si>
    <t>I63765</t>
  </si>
  <si>
    <t>55EIMF4L</t>
  </si>
  <si>
    <t>PLS95160675</t>
  </si>
  <si>
    <t>8PBVL4ME</t>
  </si>
  <si>
    <t>PLS95160795</t>
  </si>
  <si>
    <t>MARTES</t>
  </si>
  <si>
    <t> 035649</t>
  </si>
  <si>
    <t>ENTERTAINMENT COMPANY SA - DBA</t>
  </si>
  <si>
    <t>PLS95163527</t>
  </si>
  <si>
    <t>PLS95165811</t>
  </si>
  <si>
    <t> 065000</t>
  </si>
  <si>
    <t>PLS95165935</t>
  </si>
  <si>
    <t>I63816</t>
  </si>
  <si>
    <t> 037738</t>
  </si>
  <si>
    <t>DISTRIBUTION SELECT</t>
  </si>
  <si>
    <t> 18</t>
  </si>
  <si>
    <t>JLS95148613</t>
  </si>
  <si>
    <t>PLS95118654</t>
  </si>
  <si>
    <t> 037336</t>
  </si>
  <si>
    <t>SD EBAY MEDIA - IT / AR</t>
  </si>
  <si>
    <t>PLS95132981</t>
  </si>
  <si>
    <t>PLS95141222</t>
  </si>
  <si>
    <t>PLS95149743</t>
  </si>
  <si>
    <t>PLS95151918</t>
  </si>
  <si>
    <t>PLS95155682</t>
  </si>
  <si>
    <t>PLS95159496</t>
  </si>
  <si>
    <t>PLS95159537</t>
  </si>
  <si>
    <t>PLS95159635</t>
  </si>
  <si>
    <t>PLS95159637</t>
  </si>
  <si>
    <t>PLS95159642</t>
  </si>
  <si>
    <t>PLS95160662</t>
  </si>
  <si>
    <t>PLS95160667</t>
  </si>
  <si>
    <t>3WZDL84Z</t>
  </si>
  <si>
    <t>PLS95160682</t>
  </si>
  <si>
    <t>5NIAG5ZI</t>
  </si>
  <si>
    <t>PLS95160688</t>
  </si>
  <si>
    <t>2RFCDMKC</t>
  </si>
  <si>
    <t> 009464</t>
  </si>
  <si>
    <t>AMAZON EU SARL FR</t>
  </si>
  <si>
    <t>PLS95160798</t>
  </si>
  <si>
    <t>39EPCNPP</t>
  </si>
  <si>
    <t>PLS95160808</t>
  </si>
  <si>
    <t>5VZ3Q23Z</t>
  </si>
  <si>
    <t>PLS95160812</t>
  </si>
  <si>
    <t>PLS95160841</t>
  </si>
  <si>
    <t>PLS95160844</t>
  </si>
  <si>
    <t>PLS95160846</t>
  </si>
  <si>
    <t>PLS95160852</t>
  </si>
  <si>
    <t>PLS95161269</t>
  </si>
  <si>
    <t>PLS95161271</t>
  </si>
  <si>
    <t>LP</t>
  </si>
  <si>
    <t> 020821</t>
  </si>
  <si>
    <t>WORLD RECORDS</t>
  </si>
  <si>
    <t>PLS95161275</t>
  </si>
  <si>
    <t>PLS95161920</t>
  </si>
  <si>
    <t> 008489</t>
  </si>
  <si>
    <t>LAST RECORDS</t>
  </si>
  <si>
    <t>PLS95162791</t>
  </si>
  <si>
    <t>040132428196a1</t>
  </si>
  <si>
    <t> 003128</t>
  </si>
  <si>
    <t>DOWN IN THE VALLEY</t>
  </si>
  <si>
    <t>PLS95163521</t>
  </si>
  <si>
    <t>LPS</t>
  </si>
  <si>
    <t> 011146</t>
  </si>
  <si>
    <t>PARK AVENUE CD</t>
  </si>
  <si>
    <t>PLS95163530</t>
  </si>
  <si>
    <t>PLS95163729</t>
  </si>
  <si>
    <t> 035249</t>
  </si>
  <si>
    <t>URP, LLC.</t>
  </si>
  <si>
    <t>PLS95164143</t>
  </si>
  <si>
    <t>10105 LPS</t>
  </si>
  <si>
    <t> 036473</t>
  </si>
  <si>
    <t>SOUND REVOLUTION</t>
  </si>
  <si>
    <t>PLS95165224</t>
  </si>
  <si>
    <t>040130312116a1</t>
  </si>
  <si>
    <t> 027501</t>
  </si>
  <si>
    <t>DISCLAND</t>
  </si>
  <si>
    <t>PLS95165494</t>
  </si>
  <si>
    <t>PLS95165500</t>
  </si>
  <si>
    <t>PLS95166074</t>
  </si>
  <si>
    <t> 001301</t>
  </si>
  <si>
    <t>PURE POP</t>
  </si>
  <si>
    <t>PLS95166077</t>
  </si>
  <si>
    <t> 036895</t>
  </si>
  <si>
    <t>NEW ON VINYL</t>
  </si>
  <si>
    <t>PLS95166699</t>
  </si>
  <si>
    <t>PLS95167746</t>
  </si>
  <si>
    <t>PLS95168490</t>
  </si>
  <si>
    <t>2 9 16VINYL</t>
  </si>
  <si>
    <t> 776743</t>
  </si>
  <si>
    <t>MAJORS REC. &amp; VIDEOS, DBA</t>
  </si>
  <si>
    <t>PLS95169119</t>
  </si>
  <si>
    <t>PLS95169156</t>
  </si>
  <si>
    <t>PLS95169434</t>
  </si>
  <si>
    <t>CMI63979</t>
  </si>
  <si>
    <t>R/A JB03849088</t>
  </si>
  <si>
    <t> 040126</t>
  </si>
  <si>
    <t>SCHOOLKIDS RECORDS</t>
  </si>
  <si>
    <t>RJB3847647</t>
  </si>
  <si>
    <t>RJB3848373</t>
  </si>
  <si>
    <t>I63935</t>
  </si>
  <si>
    <t>PLS95156318</t>
  </si>
  <si>
    <t>PLS95170203</t>
  </si>
  <si>
    <t>PLS95170393</t>
  </si>
  <si>
    <t>10994 LPS</t>
  </si>
  <si>
    <t> 026388</t>
  </si>
  <si>
    <t>PLS95177427</t>
  </si>
  <si>
    <t>0012-9389401-3806</t>
  </si>
  <si>
    <t>PLS95178093</t>
  </si>
  <si>
    <t>0012-9389401-0556</t>
  </si>
  <si>
    <t>PLS95178094</t>
  </si>
  <si>
    <t>0012-9389401-0588</t>
  </si>
  <si>
    <t>PLS95178096</t>
  </si>
  <si>
    <t>0012-9389401-0590</t>
  </si>
  <si>
    <t>PLS95178116</t>
  </si>
  <si>
    <t>PLS95178593</t>
  </si>
  <si>
    <t>PLS95182360</t>
  </si>
  <si>
    <t>PLS95183167</t>
  </si>
  <si>
    <t>PLS95183564</t>
  </si>
  <si>
    <t>PLS95187812</t>
  </si>
  <si>
    <t>3BFGMNML</t>
  </si>
  <si>
    <t>PLS95188876</t>
  </si>
  <si>
    <t> 004371</t>
  </si>
  <si>
    <t>PEACHES</t>
  </si>
  <si>
    <t>PLS95190092</t>
  </si>
  <si>
    <t> 023362</t>
  </si>
  <si>
    <t>HMV MARKETING LIMITED</t>
  </si>
  <si>
    <t>PLS95190098</t>
  </si>
  <si>
    <t> 040283</t>
  </si>
  <si>
    <t>CULTURE SHOCK</t>
  </si>
  <si>
    <t>PLS95190428</t>
  </si>
  <si>
    <t>PLS95190440</t>
  </si>
  <si>
    <t> 040402</t>
  </si>
  <si>
    <t>MAD WORLD RECORDS</t>
  </si>
  <si>
    <t>PLS95191050</t>
  </si>
  <si>
    <t>VINYL 1608</t>
  </si>
  <si>
    <t> 020666</t>
  </si>
  <si>
    <t>VINYL SOLUTION</t>
  </si>
  <si>
    <t>PLS95191877</t>
  </si>
  <si>
    <t>2 10 16</t>
  </si>
  <si>
    <t> 713397</t>
  </si>
  <si>
    <t>DEEP GROOVE RECORDS</t>
  </si>
  <si>
    <t>PLS95191892</t>
  </si>
  <si>
    <t> 037120</t>
  </si>
  <si>
    <t>PLAID ROOM RECORDS</t>
  </si>
  <si>
    <t>PLS95191896</t>
  </si>
  <si>
    <t>PLS95194223</t>
  </si>
  <si>
    <t>PLS95194369</t>
  </si>
  <si>
    <t>041104317166a1</t>
  </si>
  <si>
    <t> 715093</t>
  </si>
  <si>
    <t>LA ROMA RECORDS</t>
  </si>
  <si>
    <t>PLS95194568</t>
  </si>
  <si>
    <t> 035689</t>
  </si>
  <si>
    <t>BLACKBYRD MYOOZIK</t>
  </si>
  <si>
    <t>PLS95194575</t>
  </si>
  <si>
    <t> 040511</t>
  </si>
  <si>
    <t>ROTATE THIS</t>
  </si>
  <si>
    <t>PLS95195155</t>
  </si>
  <si>
    <t>PLS95196219</t>
  </si>
  <si>
    <t>PLS95196223</t>
  </si>
  <si>
    <t> 034384</t>
  </si>
  <si>
    <t>RECORD CITY CA</t>
  </si>
  <si>
    <t>PLS95198106</t>
  </si>
  <si>
    <t> 040371</t>
  </si>
  <si>
    <t>J.S. MUSIC CORPORATION</t>
  </si>
  <si>
    <t>PLS95199046</t>
  </si>
  <si>
    <t>CMI64107</t>
  </si>
  <si>
    <t>RJB3849317</t>
  </si>
  <si>
    <t>RJB3849779</t>
  </si>
  <si>
    <t>I64021</t>
  </si>
  <si>
    <t>54GKTKMO</t>
  </si>
  <si>
    <t>PLS95208633</t>
  </si>
  <si>
    <t>7LQ9KF1W</t>
  </si>
  <si>
    <t>PLS95208697</t>
  </si>
  <si>
    <t>6ANRX6MR</t>
  </si>
  <si>
    <t>PLS95209243</t>
  </si>
  <si>
    <t>7JQ6ALZE</t>
  </si>
  <si>
    <t>PLS95209509</t>
  </si>
  <si>
    <t>5BKCUP7V</t>
  </si>
  <si>
    <t>PLS95218999</t>
  </si>
  <si>
    <t>3X7XE76O</t>
  </si>
  <si>
    <t>PLS95219041</t>
  </si>
  <si>
    <t>PLS95220373</t>
  </si>
  <si>
    <t>I64068</t>
  </si>
  <si>
    <t>PLS95199871</t>
  </si>
  <si>
    <t>PLS95199875</t>
  </si>
  <si>
    <t>PLS95200933</t>
  </si>
  <si>
    <t>PLS95200957</t>
  </si>
  <si>
    <t>2D8TQN8G</t>
  </si>
  <si>
    <t>PLS95205846</t>
  </si>
  <si>
    <t>7MI3TEIO</t>
  </si>
  <si>
    <t>PLS95205850</t>
  </si>
  <si>
    <t>6R95IJ9H</t>
  </si>
  <si>
    <t>PLS95205853</t>
  </si>
  <si>
    <t>PLS95206097</t>
  </si>
  <si>
    <t>PLS95206454</t>
  </si>
  <si>
    <t>8VE9M4GV</t>
  </si>
  <si>
    <t>PLS95206458</t>
  </si>
  <si>
    <t>3WXE47PX</t>
  </si>
  <si>
    <t>PLS95206522</t>
  </si>
  <si>
    <t>7S4R97KZ</t>
  </si>
  <si>
    <t>PLS95207522</t>
  </si>
  <si>
    <t>PLS95207527</t>
  </si>
  <si>
    <t>54OV7ATD</t>
  </si>
  <si>
    <t>PLS95207528</t>
  </si>
  <si>
    <t>PLS95207931</t>
  </si>
  <si>
    <t>7CA6MIWN</t>
  </si>
  <si>
    <t>PLS95207933</t>
  </si>
  <si>
    <t>PLS95208039</t>
  </si>
  <si>
    <t>4WPYBHMG</t>
  </si>
  <si>
    <t>PLS95209502</t>
  </si>
  <si>
    <t>PLS95209890</t>
  </si>
  <si>
    <t>PLS95213237</t>
  </si>
  <si>
    <t> 008271</t>
  </si>
  <si>
    <t>TOWER RECORDS JAPAN INC.</t>
  </si>
  <si>
    <t>PLS95218480</t>
  </si>
  <si>
    <t>PLS95220378</t>
  </si>
  <si>
    <t>PLS95220962</t>
  </si>
  <si>
    <t>21390-LPS</t>
  </si>
  <si>
    <t> 014072</t>
  </si>
  <si>
    <t>LOONEY TUNES</t>
  </si>
  <si>
    <t>PLS95221679</t>
  </si>
  <si>
    <t> 024114</t>
  </si>
  <si>
    <t>SPIN RECORDS</t>
  </si>
  <si>
    <t>PLS95228878</t>
  </si>
  <si>
    <t>042120703256a1</t>
  </si>
  <si>
    <t> 034255</t>
  </si>
  <si>
    <t>BOOMERANG</t>
  </si>
  <si>
    <t>PLS95229155</t>
  </si>
  <si>
    <t> 035414</t>
  </si>
  <si>
    <t>PLAN 9 INC. / POST</t>
  </si>
  <si>
    <t>PLS95229978</t>
  </si>
  <si>
    <t>CMI64212</t>
  </si>
  <si>
    <t> 033575</t>
  </si>
  <si>
    <t>TARGET CORP / CONSUMER</t>
  </si>
  <si>
    <t> 50</t>
  </si>
  <si>
    <t>RJB3851569</t>
  </si>
  <si>
    <t>I64139</t>
  </si>
  <si>
    <t>8L2MF1KX</t>
  </si>
  <si>
    <t>PLS95252572</t>
  </si>
  <si>
    <t>PLS95253643</t>
  </si>
  <si>
    <t>PB602032</t>
  </si>
  <si>
    <t> 022179</t>
  </si>
  <si>
    <t>HEADBANGER COM. E IMP. LTDA.</t>
  </si>
  <si>
    <t>PLS95253650</t>
  </si>
  <si>
    <t>PLS95253651</t>
  </si>
  <si>
    <t>PLS95256132</t>
  </si>
  <si>
    <t>PLS95258185</t>
  </si>
  <si>
    <t>I64184</t>
  </si>
  <si>
    <t>2 11 16CDS</t>
  </si>
  <si>
    <t> 782582</t>
  </si>
  <si>
    <t>BEDROCK MUSIC</t>
  </si>
  <si>
    <t>PLS95230080</t>
  </si>
  <si>
    <t>PLS95232456</t>
  </si>
  <si>
    <t> 009719</t>
  </si>
  <si>
    <t>FRY'S ELECTRONICS #</t>
  </si>
  <si>
    <t>PLS95245619</t>
  </si>
  <si>
    <t>PLS95245673</t>
  </si>
  <si>
    <t>PLS95246150</t>
  </si>
  <si>
    <t>PLS95246176</t>
  </si>
  <si>
    <t>PLS95246181</t>
  </si>
  <si>
    <t>2 11 16</t>
  </si>
  <si>
    <t> 036864</t>
  </si>
  <si>
    <t>STRAND BOOK STORE</t>
  </si>
  <si>
    <t>PLS95246384</t>
  </si>
  <si>
    <t>PLS95246385</t>
  </si>
  <si>
    <t>PLS95246386</t>
  </si>
  <si>
    <t> 790223</t>
  </si>
  <si>
    <t>BORDER MUSIC</t>
  </si>
  <si>
    <t>PLS95251146</t>
  </si>
  <si>
    <t>JUEVES</t>
  </si>
  <si>
    <t>PLS95251150</t>
  </si>
  <si>
    <t>PLS95251861</t>
  </si>
  <si>
    <t>PLS95252171</t>
  </si>
  <si>
    <t>PLS95252183</t>
  </si>
  <si>
    <t>PLS95252305</t>
  </si>
  <si>
    <t>PLS95258301</t>
  </si>
  <si>
    <t>PLS95258704</t>
  </si>
  <si>
    <t>043134247276a1</t>
  </si>
  <si>
    <t> 040238</t>
  </si>
  <si>
    <t>BLUE GROOVE SOUNDZ</t>
  </si>
  <si>
    <t>PLS95261138</t>
  </si>
  <si>
    <t>I64241</t>
  </si>
  <si>
    <t>PLS95251958</t>
  </si>
  <si>
    <t>PLS95262197</t>
  </si>
  <si>
    <t>PLS95273878</t>
  </si>
  <si>
    <t>PLS95276578</t>
  </si>
  <si>
    <t>PLS95277695</t>
  </si>
  <si>
    <t>PLS95277737</t>
  </si>
  <si>
    <t>3MXN428I</t>
  </si>
  <si>
    <t>PLS95284033</t>
  </si>
  <si>
    <t>7TGOSW8R</t>
  </si>
  <si>
    <t>PLS95284035</t>
  </si>
  <si>
    <t>7YUMXJMH</t>
  </si>
  <si>
    <t>PLS95284036</t>
  </si>
  <si>
    <t>I64279</t>
  </si>
  <si>
    <t>PLS95272410</t>
  </si>
  <si>
    <t>CMI64394</t>
  </si>
  <si>
    <t>RJB3851863</t>
  </si>
  <si>
    <t>RJB3852374</t>
  </si>
  <si>
    <t>I64312</t>
  </si>
  <si>
    <t>6BTQ51DH</t>
  </si>
  <si>
    <t>PLS95339353</t>
  </si>
  <si>
    <t>52B66UMP</t>
  </si>
  <si>
    <t>PLS95339398</t>
  </si>
  <si>
    <t>807AECES</t>
  </si>
  <si>
    <t>PLS95346544</t>
  </si>
  <si>
    <t>I64358</t>
  </si>
  <si>
    <t>PLS95325045</t>
  </si>
  <si>
    <t> 009587</t>
  </si>
  <si>
    <t>ERIC'S TRIP DBA CRIMINAL RECOR</t>
  </si>
  <si>
    <t>PLS95338597</t>
  </si>
  <si>
    <t> 036456</t>
  </si>
  <si>
    <t>THREE MISFITS INC</t>
  </si>
  <si>
    <t>PLS95339366</t>
  </si>
  <si>
    <t>PLS95343327</t>
  </si>
  <si>
    <t> 003125</t>
  </si>
  <si>
    <t>PARADISE RECORDS</t>
  </si>
  <si>
    <t>PLS95343332</t>
  </si>
  <si>
    <t>LP'S</t>
  </si>
  <si>
    <t> 034609</t>
  </si>
  <si>
    <t>WEGOTHEBEATS</t>
  </si>
  <si>
    <t>PLS95343337</t>
  </si>
  <si>
    <t> 037068</t>
  </si>
  <si>
    <t>THE SUSPENSION VINYL SHOP</t>
  </si>
  <si>
    <t>PLS95344272</t>
  </si>
  <si>
    <t>807AECPH</t>
  </si>
  <si>
    <t>PLS95346530</t>
  </si>
  <si>
    <t> 035505</t>
  </si>
  <si>
    <t>SILVER PLATTERS</t>
  </si>
  <si>
    <t>PLS95347173</t>
  </si>
  <si>
    <t>CMI64501</t>
  </si>
  <si>
    <t>RJB3853766</t>
  </si>
  <si>
    <t>RJB3853797</t>
  </si>
  <si>
    <t>I64424</t>
  </si>
  <si>
    <t>PLS95373123</t>
  </si>
  <si>
    <t> 001375</t>
  </si>
  <si>
    <t>FUN TRACKS</t>
  </si>
  <si>
    <t>PLS95376013</t>
  </si>
  <si>
    <t>PLS95381551</t>
  </si>
  <si>
    <t>PLS95381754</t>
  </si>
  <si>
    <t>I64475</t>
  </si>
  <si>
    <t> 004088</t>
  </si>
  <si>
    <t>TRIPLE PLAY RECORDS</t>
  </si>
  <si>
    <t>PLS95347946</t>
  </si>
  <si>
    <t>AEC215LP,AEC215LALP</t>
  </si>
  <si>
    <t>PLS95348006</t>
  </si>
  <si>
    <t>PLS95350418</t>
  </si>
  <si>
    <t> 714369</t>
  </si>
  <si>
    <t>VINYL DIGITAL GMBH</t>
  </si>
  <si>
    <t>PLS95365336</t>
  </si>
  <si>
    <t>PLS95365339</t>
  </si>
  <si>
    <t> 019231</t>
  </si>
  <si>
    <t>REAL GROOVY RECORDS LTD</t>
  </si>
  <si>
    <t>PLS95365422</t>
  </si>
  <si>
    <t> 036865</t>
  </si>
  <si>
    <t>TURNTABLE LAB</t>
  </si>
  <si>
    <t>PLS95370596</t>
  </si>
  <si>
    <t>PLS95374315</t>
  </si>
  <si>
    <t>PLS95374426</t>
  </si>
  <si>
    <t>PLS95374785</t>
  </si>
  <si>
    <t>PLS95374801</t>
  </si>
  <si>
    <t>PLS95375040</t>
  </si>
  <si>
    <t>PLS95375173</t>
  </si>
  <si>
    <t>PLS95375237</t>
  </si>
  <si>
    <t>PLS95375636</t>
  </si>
  <si>
    <t>PLS95375639</t>
  </si>
  <si>
    <t>PLS95375701</t>
  </si>
  <si>
    <t>PLS95375843</t>
  </si>
  <si>
    <t>PLS95375844</t>
  </si>
  <si>
    <t> 037174</t>
  </si>
  <si>
    <t>BARRERA Y MONJE LIMITADA</t>
  </si>
  <si>
    <t>PLS95376191</t>
  </si>
  <si>
    <t>BOWIE</t>
  </si>
  <si>
    <t>PLS95376316</t>
  </si>
  <si>
    <t>PLS95376323</t>
  </si>
  <si>
    <t>830314D</t>
  </si>
  <si>
    <t>PLS95376517</t>
  </si>
  <si>
    <t>PLS95381564</t>
  </si>
  <si>
    <t>PLS95382057</t>
  </si>
  <si>
    <t>PLS95383399</t>
  </si>
  <si>
    <t>AEC0215</t>
  </si>
  <si>
    <t>PLS95383756</t>
  </si>
  <si>
    <t>CMI64611</t>
  </si>
  <si>
    <t>RJB3854676</t>
  </si>
  <si>
    <t>I64526</t>
  </si>
  <si>
    <t>FBAPHT9DZ-BHX1</t>
  </si>
  <si>
    <t> 036301</t>
  </si>
  <si>
    <t>SD FBA MEDIA UK / BULK</t>
  </si>
  <si>
    <t>PLS95402793</t>
  </si>
  <si>
    <t> 009627</t>
  </si>
  <si>
    <t>LAST STOP CD SHOP</t>
  </si>
  <si>
    <t>PLS95410009</t>
  </si>
  <si>
    <t>I64574</t>
  </si>
  <si>
    <t>PLS95371035</t>
  </si>
  <si>
    <t>4FRD2HNU</t>
  </si>
  <si>
    <t>PLS95390691</t>
  </si>
  <si>
    <t>PLS95392494</t>
  </si>
  <si>
    <t>ONF073622450</t>
  </si>
  <si>
    <t>PLS95392812</t>
  </si>
  <si>
    <t>PLS95393564</t>
  </si>
  <si>
    <t>PLS95399902</t>
  </si>
  <si>
    <t>PLS95399932</t>
  </si>
  <si>
    <t>PLS95400190</t>
  </si>
  <si>
    <t>PLS95401918</t>
  </si>
  <si>
    <t>PLS95408855</t>
  </si>
  <si>
    <t>PLS95410656</t>
  </si>
  <si>
    <t>CMI64733</t>
  </si>
  <si>
    <t>RJB3855857</t>
  </si>
  <si>
    <t>R/A JB03848120</t>
  </si>
  <si>
    <t>RJB3856260</t>
  </si>
  <si>
    <t>RJB3856456</t>
  </si>
  <si>
    <t>I64648</t>
  </si>
  <si>
    <t>PLS95430323</t>
  </si>
  <si>
    <t>PLS95435310</t>
  </si>
  <si>
    <t> 025177</t>
  </si>
  <si>
    <t>DBS SOUNDS</t>
  </si>
  <si>
    <t>PLS95440421</t>
  </si>
  <si>
    <t>I64696</t>
  </si>
  <si>
    <t> 037349</t>
  </si>
  <si>
    <t>SD DISCOGS CC VINYL / AR</t>
  </si>
  <si>
    <t>PLS95400223</t>
  </si>
  <si>
    <t>PLS95409546</t>
  </si>
  <si>
    <t> 037320</t>
  </si>
  <si>
    <t>SD EBAY MEDIA - US 2 / AR</t>
  </si>
  <si>
    <t>PLS95409558</t>
  </si>
  <si>
    <t>ONF073647450</t>
  </si>
  <si>
    <t>PLS95414919</t>
  </si>
  <si>
    <t>1YCRLGSZ</t>
  </si>
  <si>
    <t>PLS95419849</t>
  </si>
  <si>
    <t> 015404</t>
  </si>
  <si>
    <t>PUEBLO RECORDS &amp; TAPES</t>
  </si>
  <si>
    <t>PLS95426897</t>
  </si>
  <si>
    <t>049164256156a1</t>
  </si>
  <si>
    <t>PLS95440247</t>
  </si>
  <si>
    <t>049172404276a1</t>
  </si>
  <si>
    <t>PLS95440283</t>
  </si>
  <si>
    <t>PLS95440591</t>
  </si>
  <si>
    <t>CMI64862</t>
  </si>
  <si>
    <t>R/A JB03884223</t>
  </si>
  <si>
    <t>RJB3857240</t>
  </si>
  <si>
    <t>RJB3857342</t>
  </si>
  <si>
    <t>R/A JB03826528</t>
  </si>
  <si>
    <t> 030687</t>
  </si>
  <si>
    <t>DECATUR CD</t>
  </si>
  <si>
    <t>RJB3857459</t>
  </si>
  <si>
    <t>I64768</t>
  </si>
  <si>
    <t>PLS95462184</t>
  </si>
  <si>
    <t>PLS95462532</t>
  </si>
  <si>
    <t>PLS95462533</t>
  </si>
  <si>
    <t>371 &amp; 3366</t>
  </si>
  <si>
    <t>PLS95463849</t>
  </si>
  <si>
    <t>I64821</t>
  </si>
  <si>
    <t> 037305</t>
  </si>
  <si>
    <t>SD AM MEDIA - DE 1 / AR</t>
  </si>
  <si>
    <t>PLS95456067</t>
  </si>
  <si>
    <t>PLS95462171</t>
  </si>
  <si>
    <t>PLS95462181</t>
  </si>
  <si>
    <t>PLS95462203</t>
  </si>
  <si>
    <t>PLS95462265</t>
  </si>
  <si>
    <t>PLS95462269</t>
  </si>
  <si>
    <t>PLS95462271</t>
  </si>
  <si>
    <t>PLS95462277</t>
  </si>
  <si>
    <t> 037422</t>
  </si>
  <si>
    <t>A.G DISTRIBUTION, LLC (POST)</t>
  </si>
  <si>
    <t>PLS95462281</t>
  </si>
  <si>
    <t>PLS95462282</t>
  </si>
  <si>
    <t>PLS95462296</t>
  </si>
  <si>
    <t>PLS95462377</t>
  </si>
  <si>
    <t>I64899</t>
  </si>
  <si>
    <t> 035746</t>
  </si>
  <si>
    <t>TRANSWORLD</t>
  </si>
  <si>
    <t>PLS95482259</t>
  </si>
  <si>
    <t>PLS95482265</t>
  </si>
  <si>
    <t>PLS95491982</t>
  </si>
  <si>
    <t>PLS95492022</t>
  </si>
  <si>
    <t>PLS95492028</t>
  </si>
  <si>
    <t>PLS95492031</t>
  </si>
  <si>
    <t>PLS95492042</t>
  </si>
  <si>
    <t>PLS95492047</t>
  </si>
  <si>
    <t>PLS95492054</t>
  </si>
  <si>
    <t>PLS95492060</t>
  </si>
  <si>
    <t>I64967</t>
  </si>
  <si>
    <t>PLS95517472</t>
  </si>
  <si>
    <t>757TUD1S</t>
  </si>
  <si>
    <t>PLS95517488</t>
  </si>
  <si>
    <t>PLS95518236</t>
  </si>
  <si>
    <t>PLS95518238</t>
  </si>
  <si>
    <t>PLS95518239</t>
  </si>
  <si>
    <t>CMI65096</t>
  </si>
  <si>
    <t>R/A JB03881503</t>
  </si>
  <si>
    <t> 035474</t>
  </si>
  <si>
    <t>IGNITION MUSIC</t>
  </si>
  <si>
    <t>RJB3858255</t>
  </si>
  <si>
    <t> 035690</t>
  </si>
  <si>
    <t>ANCONNECT #41875</t>
  </si>
  <si>
    <t>RJB3858822</t>
  </si>
  <si>
    <t>I65053</t>
  </si>
  <si>
    <t>PLS95513407</t>
  </si>
  <si>
    <t>PLS95536630</t>
  </si>
  <si>
    <t>PLS95549782</t>
  </si>
  <si>
    <t>PLS95550147</t>
  </si>
  <si>
    <t>PLS95551109</t>
  </si>
  <si>
    <t>PLS95551122</t>
  </si>
  <si>
    <t>PLS95551124</t>
  </si>
  <si>
    <t>PLS95551157</t>
  </si>
  <si>
    <t>PLS95551167</t>
  </si>
  <si>
    <t>PLS95551184</t>
  </si>
  <si>
    <t>PLS95555178</t>
  </si>
  <si>
    <t>PLS95556262</t>
  </si>
  <si>
    <t>PLS95556323</t>
  </si>
  <si>
    <t> 037627</t>
  </si>
  <si>
    <t>SPOILER TAGS PTY LTD</t>
  </si>
  <si>
    <t>PLS95556329</t>
  </si>
  <si>
    <t>PLS95556339</t>
  </si>
  <si>
    <t>PLS95556385</t>
  </si>
  <si>
    <t> 714702</t>
  </si>
  <si>
    <t>BENGANS STOCKHOLM</t>
  </si>
  <si>
    <t>PLS95560051</t>
  </si>
  <si>
    <t>PLS95562395</t>
  </si>
  <si>
    <t> 035570</t>
  </si>
  <si>
    <t>CD WAREHOUSE</t>
  </si>
  <si>
    <t>PLS95563089</t>
  </si>
  <si>
    <t>CMI65217</t>
  </si>
  <si>
    <t>RJB3859062</t>
  </si>
  <si>
    <t>RJB3859239</t>
  </si>
  <si>
    <t>RJB3859309</t>
  </si>
  <si>
    <t>RJB3859621</t>
  </si>
  <si>
    <t>RJB3859622</t>
  </si>
  <si>
    <t>I65130</t>
  </si>
  <si>
    <t>PLS95594592</t>
  </si>
  <si>
    <t>054163445126a1</t>
  </si>
  <si>
    <t>PLS95597059</t>
  </si>
  <si>
    <t>I65172</t>
  </si>
  <si>
    <t>PLS95555610</t>
  </si>
  <si>
    <t>PLS95563308</t>
  </si>
  <si>
    <t>PLS95574879</t>
  </si>
  <si>
    <t> 036881</t>
  </si>
  <si>
    <t>606 RECORDS</t>
  </si>
  <si>
    <t>PLS95577873</t>
  </si>
  <si>
    <t>PLS95588353</t>
  </si>
  <si>
    <t>PLS95588778</t>
  </si>
  <si>
    <t>PLS95590428</t>
  </si>
  <si>
    <t>PLS95590735</t>
  </si>
  <si>
    <t>10107 LPS</t>
  </si>
  <si>
    <t>PLS95591311</t>
  </si>
  <si>
    <t>PLS95597929</t>
  </si>
  <si>
    <t>I65249</t>
  </si>
  <si>
    <t>2KAWC26I</t>
  </si>
  <si>
    <t>PLS95600187</t>
  </si>
  <si>
    <t>PLS95627726</t>
  </si>
  <si>
    <t> 712077</t>
  </si>
  <si>
    <t>DITCH RECORDS &amp; CD'S</t>
  </si>
  <si>
    <t>PLS95627811</t>
  </si>
  <si>
    <t> 034170</t>
  </si>
  <si>
    <t>2151345 ONTARIO INC.</t>
  </si>
  <si>
    <t>PLS95628221</t>
  </si>
  <si>
    <t>I65292</t>
  </si>
  <si>
    <t>PLS95584846</t>
  </si>
  <si>
    <t>0012-5770415-0557</t>
  </si>
  <si>
    <t>PLS95612231</t>
  </si>
  <si>
    <t>0012-5770415-0555</t>
  </si>
  <si>
    <t>PLS95612232</t>
  </si>
  <si>
    <t>0012-5770415-0587</t>
  </si>
  <si>
    <t>PLS95612236</t>
  </si>
  <si>
    <t>PLS95612311</t>
  </si>
  <si>
    <t>PLS95612578</t>
  </si>
  <si>
    <t>PLS95618116</t>
  </si>
  <si>
    <t>PLS95624231</t>
  </si>
  <si>
    <t> 032519</t>
  </si>
  <si>
    <t>AGARTA MUSICA</t>
  </si>
  <si>
    <t>PLS95624946</t>
  </si>
  <si>
    <t>055141209416a1</t>
  </si>
  <si>
    <t> 018778</t>
  </si>
  <si>
    <t>PLS95629775</t>
  </si>
  <si>
    <t>I65340</t>
  </si>
  <si>
    <t>PLS95651323</t>
  </si>
  <si>
    <t>I65391</t>
  </si>
  <si>
    <t>PLS95649428</t>
  </si>
  <si>
    <t>PLS95649435</t>
  </si>
  <si>
    <t>PLS95649439</t>
  </si>
  <si>
    <t>PLS95649708</t>
  </si>
  <si>
    <t>2/26 VINYL PLUS</t>
  </si>
  <si>
    <t>PLS95649715</t>
  </si>
  <si>
    <t>PLS95650875</t>
  </si>
  <si>
    <t>PLS95651259</t>
  </si>
  <si>
    <t>PLS95651964</t>
  </si>
  <si>
    <t>056090100156a1</t>
  </si>
  <si>
    <t> 036058</t>
  </si>
  <si>
    <t>MCKAY BOOKS, INC</t>
  </si>
  <si>
    <t>PLS95652300</t>
  </si>
  <si>
    <t>PLS95659735</t>
  </si>
  <si>
    <t>7EL3FLSD</t>
  </si>
  <si>
    <t>PLS95660147</t>
  </si>
  <si>
    <t>022516ONEB</t>
  </si>
  <si>
    <t> 009444</t>
  </si>
  <si>
    <t>SONIC BOOM RECORDS #2</t>
  </si>
  <si>
    <t>PLS95661598</t>
  </si>
  <si>
    <t>CMI65515</t>
  </si>
  <si>
    <t>RJB3861186</t>
  </si>
  <si>
    <t>I65435</t>
  </si>
  <si>
    <t> 003737</t>
  </si>
  <si>
    <t>SURCO</t>
  </si>
  <si>
    <t>PLS95678758</t>
  </si>
  <si>
    <t>2U4FGP1V</t>
  </si>
  <si>
    <t>PLS95678765</t>
  </si>
  <si>
    <t>PLS95681938</t>
  </si>
  <si>
    <t>PLS95685457</t>
  </si>
  <si>
    <t>I65475</t>
  </si>
  <si>
    <t>PLS95676807</t>
  </si>
  <si>
    <t>PLS95676964</t>
  </si>
  <si>
    <t>4M8CI3IC</t>
  </si>
  <si>
    <t>PLS95677617</t>
  </si>
  <si>
    <t>PLS95677639</t>
  </si>
  <si>
    <t>057144313126A1</t>
  </si>
  <si>
    <t> 020755</t>
  </si>
  <si>
    <t>WAX N FACTS</t>
  </si>
  <si>
    <t>PLS95684184</t>
  </si>
  <si>
    <t>PLS95684751</t>
  </si>
  <si>
    <t>PLS95685629</t>
  </si>
  <si>
    <t>PLS95689309</t>
  </si>
  <si>
    <t>PLS95690693</t>
  </si>
  <si>
    <t>I65550</t>
  </si>
  <si>
    <t>PLS95651028</t>
  </si>
  <si>
    <t>I65592</t>
  </si>
  <si>
    <t>PLS95726475</t>
  </si>
  <si>
    <t>PLS95726478</t>
  </si>
  <si>
    <t>PLS95726483</t>
  </si>
  <si>
    <t>PLS95726484</t>
  </si>
  <si>
    <t>PLS95726879</t>
  </si>
  <si>
    <t>PLS95726883</t>
  </si>
  <si>
    <t>PLS95727122</t>
  </si>
  <si>
    <t>PLS95727236</t>
  </si>
  <si>
    <t>PLS95727237</t>
  </si>
  <si>
    <t>PLS95727265</t>
  </si>
  <si>
    <t>PLS95728576</t>
  </si>
  <si>
    <t>PLS95728581</t>
  </si>
  <si>
    <t>PLS95728683</t>
  </si>
  <si>
    <t>PLS95728742</t>
  </si>
  <si>
    <t>PLS95729010</t>
  </si>
  <si>
    <t>PLS95729011</t>
  </si>
  <si>
    <t>PLS95729015</t>
  </si>
  <si>
    <t>PLS95730046</t>
  </si>
  <si>
    <t>PLS95730128</t>
  </si>
  <si>
    <t>PLS95730163</t>
  </si>
  <si>
    <t>PLS95730346</t>
  </si>
  <si>
    <t>PLS95730669</t>
  </si>
  <si>
    <t>PLS95736001</t>
  </si>
  <si>
    <t>PLS95736344</t>
  </si>
  <si>
    <t>PLS95736410</t>
  </si>
  <si>
    <t>PLS95736414</t>
  </si>
  <si>
    <t>PLS95736584</t>
  </si>
  <si>
    <t>PLS95737173</t>
  </si>
  <si>
    <t>PLS95737450</t>
  </si>
  <si>
    <t>PLS95737608</t>
  </si>
  <si>
    <t>PLS95737616</t>
  </si>
  <si>
    <t>CMI65740</t>
  </si>
  <si>
    <t>RJB3862279</t>
  </si>
  <si>
    <t>RJB3862867</t>
  </si>
  <si>
    <t>RJB3862888</t>
  </si>
  <si>
    <t>I65637</t>
  </si>
  <si>
    <t>FBAFSMZ41-FSZ1</t>
  </si>
  <si>
    <t>PLS95766019</t>
  </si>
  <si>
    <t>PLS95799389</t>
  </si>
  <si>
    <t>PLS95799411</t>
  </si>
  <si>
    <t>13KVE8EY</t>
  </si>
  <si>
    <t>PLS95801460</t>
  </si>
  <si>
    <t>I65696</t>
  </si>
  <si>
    <t>PLS95751655</t>
  </si>
  <si>
    <t>PLS95751664</t>
  </si>
  <si>
    <t>PLS95751677</t>
  </si>
  <si>
    <t>5CZ18UGJ</t>
  </si>
  <si>
    <t>PLS95758888</t>
  </si>
  <si>
    <t>AEC0229SC</t>
  </si>
  <si>
    <t>PLS95767260</t>
  </si>
  <si>
    <t>PLS95767573</t>
  </si>
  <si>
    <t> 036628</t>
  </si>
  <si>
    <t>MUSICZONE</t>
  </si>
  <si>
    <t>PLS95770780</t>
  </si>
  <si>
    <t> 034783</t>
  </si>
  <si>
    <t>BARNESANDNOBLE.COM PFS - CDF</t>
  </si>
  <si>
    <t>PLS95772794</t>
  </si>
  <si>
    <t> 033915</t>
  </si>
  <si>
    <t>CD TRADER</t>
  </si>
  <si>
    <t>PLS95773619</t>
  </si>
  <si>
    <t>060173720236a1</t>
  </si>
  <si>
    <t>PLS95773635</t>
  </si>
  <si>
    <t> 029249</t>
  </si>
  <si>
    <t>BULL MOOSE 4/LEWISTON</t>
  </si>
  <si>
    <t>PLS95773729</t>
  </si>
  <si>
    <t>PLS95773768</t>
  </si>
  <si>
    <t>1007AECCM</t>
  </si>
  <si>
    <t>PLS95773787</t>
  </si>
  <si>
    <t>AEC229LP,AEC229LALP</t>
  </si>
  <si>
    <t>PLS95774068</t>
  </si>
  <si>
    <t>PLS95777141</t>
  </si>
  <si>
    <t>PLS95785716</t>
  </si>
  <si>
    <t>PLS95787495</t>
  </si>
  <si>
    <t>PLS95791199</t>
  </si>
  <si>
    <t>PLS95796739</t>
  </si>
  <si>
    <t>PLS95796742</t>
  </si>
  <si>
    <t>PLS95797284</t>
  </si>
  <si>
    <t>PLS95797290</t>
  </si>
  <si>
    <t>PLS95797717</t>
  </si>
  <si>
    <t>PLS95797791</t>
  </si>
  <si>
    <t>PLS95797795</t>
  </si>
  <si>
    <t>PLS95798391</t>
  </si>
  <si>
    <t>PLS95798493</t>
  </si>
  <si>
    <t>061081507156A1</t>
  </si>
  <si>
    <t> 714163</t>
  </si>
  <si>
    <t>RERUN BOOKS &amp; MUSIC</t>
  </si>
  <si>
    <t>PLS95798691</t>
  </si>
  <si>
    <t>PLS95799410</t>
  </si>
  <si>
    <t>PLS95799423</t>
  </si>
  <si>
    <t>PLS95799532</t>
  </si>
  <si>
    <t>PLS95799535</t>
  </si>
  <si>
    <t>PLS95799590</t>
  </si>
  <si>
    <t>PLS95799605</t>
  </si>
  <si>
    <t>PLS95800468</t>
  </si>
  <si>
    <t>061133211246a1</t>
  </si>
  <si>
    <t> 036230</t>
  </si>
  <si>
    <t>NICE PRICE</t>
  </si>
  <si>
    <t>PLS95801194</t>
  </si>
  <si>
    <t>061140007126a1</t>
  </si>
  <si>
    <t> 008435</t>
  </si>
  <si>
    <t>CD EXCHANGE #4</t>
  </si>
  <si>
    <t>PLS95807222</t>
  </si>
  <si>
    <t> 037497</t>
  </si>
  <si>
    <t>ROYAL BLUE ENTERTAINMENT</t>
  </si>
  <si>
    <t>PLS95807244</t>
  </si>
  <si>
    <t>CMI65852</t>
  </si>
  <si>
    <t>RJB3863083</t>
  </si>
  <si>
    <t>R/A JB03837532</t>
  </si>
  <si>
    <t> 008421</t>
  </si>
  <si>
    <t>AVALON</t>
  </si>
  <si>
    <t>RJB3863404</t>
  </si>
  <si>
    <t>R/A JB03838540</t>
  </si>
  <si>
    <t>PUCY3.2</t>
  </si>
  <si>
    <t> 884501678049</t>
  </si>
  <si>
    <t>POP UPS / RADIO JUNGLE</t>
  </si>
  <si>
    <t> 037713</t>
  </si>
  <si>
    <t>OZ RECORDS</t>
  </si>
  <si>
    <t>RJB3863430</t>
  </si>
  <si>
    <t>I65813</t>
  </si>
  <si>
    <t>PLS95780713</t>
  </si>
  <si>
    <t>PLS95787853</t>
  </si>
  <si>
    <t>0012-1951778-0588</t>
  </si>
  <si>
    <t>PLS95815279</t>
  </si>
  <si>
    <t>0012-1951778-0590</t>
  </si>
  <si>
    <t>PLS95815280</t>
  </si>
  <si>
    <t>0012-1951778-3806</t>
  </si>
  <si>
    <t>PLS95815281</t>
  </si>
  <si>
    <t> 027990</t>
  </si>
  <si>
    <t>MUSIC DIRECT</t>
  </si>
  <si>
    <t>PLS95827471</t>
  </si>
  <si>
    <t> 016277</t>
  </si>
  <si>
    <t>RONNIE DEOCHAND</t>
  </si>
  <si>
    <t>PLS95833712</t>
  </si>
  <si>
    <t>NZ061IWR</t>
  </si>
  <si>
    <t>PLS95833787</t>
  </si>
  <si>
    <t>PLS95834124</t>
  </si>
  <si>
    <t>062113852376a1</t>
  </si>
  <si>
    <t> 027309</t>
  </si>
  <si>
    <t>NELSON SARDON</t>
  </si>
  <si>
    <t>PLS95838104</t>
  </si>
  <si>
    <t>CMI65964</t>
  </si>
  <si>
    <t>R/A JB03848406</t>
  </si>
  <si>
    <t>RJB3863838</t>
  </si>
  <si>
    <t>I65888</t>
  </si>
  <si>
    <t>PLS95861712</t>
  </si>
  <si>
    <t>I65932</t>
  </si>
  <si>
    <t>062184542186a1</t>
  </si>
  <si>
    <t> 037671</t>
  </si>
  <si>
    <t>REPLY YES/ AR</t>
  </si>
  <si>
    <t>PLS95830515</t>
  </si>
  <si>
    <t>PLS95847209</t>
  </si>
  <si>
    <t>PLS95849113</t>
  </si>
  <si>
    <t>PLS95849446</t>
  </si>
  <si>
    <t>3KO9PISA</t>
  </si>
  <si>
    <t>PLS95852820</t>
  </si>
  <si>
    <t>PLS95858605</t>
  </si>
  <si>
    <t>PLS95861845</t>
  </si>
  <si>
    <t>PLS95861866</t>
  </si>
  <si>
    <t>PLS95862070</t>
  </si>
  <si>
    <t>I65994</t>
  </si>
  <si>
    <t>PLS95897605</t>
  </si>
  <si>
    <t>PLS95897619</t>
  </si>
  <si>
    <t>PLS95897818</t>
  </si>
  <si>
    <t>I66044</t>
  </si>
  <si>
    <t>PLS95882727</t>
  </si>
  <si>
    <t>PLS95884752</t>
  </si>
  <si>
    <t>PLS95889642</t>
  </si>
  <si>
    <t> 037033</t>
  </si>
  <si>
    <t>IMPORTADORA AMAZON MEXICO</t>
  </si>
  <si>
    <t>PLS95889907</t>
  </si>
  <si>
    <t>PLS95891090</t>
  </si>
  <si>
    <t>PLS95891091</t>
  </si>
  <si>
    <t>PLS95896366</t>
  </si>
  <si>
    <t>PLS95897288</t>
  </si>
  <si>
    <t>PLS95903584</t>
  </si>
  <si>
    <t>850328-A</t>
  </si>
  <si>
    <t>PLS95904507</t>
  </si>
  <si>
    <t>I66105</t>
  </si>
  <si>
    <t> 037295</t>
  </si>
  <si>
    <t>SD IMPORTCDS / AR</t>
  </si>
  <si>
    <t>PLS95899047</t>
  </si>
  <si>
    <t>PLS95924354</t>
  </si>
  <si>
    <t>I66147</t>
  </si>
  <si>
    <t>PLS95913553</t>
  </si>
  <si>
    <t>PLS95915670</t>
  </si>
  <si>
    <t>PLS95941659</t>
  </si>
  <si>
    <t> 037470</t>
  </si>
  <si>
    <t>WOW UK / AR</t>
  </si>
  <si>
    <t>PLS95942864</t>
  </si>
  <si>
    <t>PLS95947706</t>
  </si>
  <si>
    <t>PLS95954275</t>
  </si>
  <si>
    <t>CMI66277</t>
  </si>
  <si>
    <t>RJB3866025</t>
  </si>
  <si>
    <t>I66183</t>
  </si>
  <si>
    <t>PLS95977589</t>
  </si>
  <si>
    <t>I66234</t>
  </si>
  <si>
    <t>PLS95944746</t>
  </si>
  <si>
    <t>PLS95948857</t>
  </si>
  <si>
    <t>PLS95952957</t>
  </si>
  <si>
    <t>PLS95955609</t>
  </si>
  <si>
    <t>PLS95958068</t>
  </si>
  <si>
    <t>PLS95972217</t>
  </si>
  <si>
    <t>PLS95982370</t>
  </si>
  <si>
    <t>PLS95982419</t>
  </si>
  <si>
    <t>PLS95982626</t>
  </si>
  <si>
    <t>067145255166a1</t>
  </si>
  <si>
    <t>PLS95982649</t>
  </si>
  <si>
    <t>21409-LPS</t>
  </si>
  <si>
    <t>PLS95982650</t>
  </si>
  <si>
    <t>PLS95982661</t>
  </si>
  <si>
    <t>PLS95986697</t>
  </si>
  <si>
    <t>067165817126a1</t>
  </si>
  <si>
    <t>PLS95989032</t>
  </si>
  <si>
    <t>PLS95989038</t>
  </si>
  <si>
    <t>CMI66415</t>
  </si>
  <si>
    <t>RJB3866482</t>
  </si>
  <si>
    <t>RJB3866845</t>
  </si>
  <si>
    <t>I66314</t>
  </si>
  <si>
    <t>PLS96011379</t>
  </si>
  <si>
    <t>PLS96015869</t>
  </si>
  <si>
    <t>PLS96015923</t>
  </si>
  <si>
    <t>I66366</t>
  </si>
  <si>
    <t>JLS95997909</t>
  </si>
  <si>
    <t>PLS95998265</t>
  </si>
  <si>
    <t>PLS96001477</t>
  </si>
  <si>
    <t>PLS96006538</t>
  </si>
  <si>
    <t>PLS96006540</t>
  </si>
  <si>
    <t>PLS96007279</t>
  </si>
  <si>
    <t>PLS96007341</t>
  </si>
  <si>
    <t>PLS96007799</t>
  </si>
  <si>
    <t>PLS96008219</t>
  </si>
  <si>
    <t> 036240</t>
  </si>
  <si>
    <t>MAURICIO RUBIO MERY</t>
  </si>
  <si>
    <t>PLS96008316</t>
  </si>
  <si>
    <t>PLS96010442</t>
  </si>
  <si>
    <t>PLS96010521</t>
  </si>
  <si>
    <t>PLS96011412</t>
  </si>
  <si>
    <t>PLS96011427</t>
  </si>
  <si>
    <t>PLS96011440</t>
  </si>
  <si>
    <t>PLS96011913</t>
  </si>
  <si>
    <t>PLS96011944</t>
  </si>
  <si>
    <t>PLS96011963</t>
  </si>
  <si>
    <t>PLS96012139</t>
  </si>
  <si>
    <t> 005306</t>
  </si>
  <si>
    <t>BULL MOOSE MUSIC / SALEM</t>
  </si>
  <si>
    <t>PLS96018711</t>
  </si>
  <si>
    <t>CMI66522</t>
  </si>
  <si>
    <t>R/A JB03894111</t>
  </si>
  <si>
    <t>RJB3867317</t>
  </si>
  <si>
    <t>RJB3867348</t>
  </si>
  <si>
    <t>I66446</t>
  </si>
  <si>
    <t>1M3JI7JP</t>
  </si>
  <si>
    <t>PLS96032753</t>
  </si>
  <si>
    <t> 715412</t>
  </si>
  <si>
    <t>TEN DANCE MEDIA</t>
  </si>
  <si>
    <t>PLS96042018</t>
  </si>
  <si>
    <t>I66489</t>
  </si>
  <si>
    <t>PLS95990253</t>
  </si>
  <si>
    <t>ONF074524600</t>
  </si>
  <si>
    <t>PLS96017910</t>
  </si>
  <si>
    <t>PLS96021554</t>
  </si>
  <si>
    <t>0012-8099374-3806</t>
  </si>
  <si>
    <t>PLS96027743</t>
  </si>
  <si>
    <t>0012-8099374-0553</t>
  </si>
  <si>
    <t>PLS96027744</t>
  </si>
  <si>
    <t>0012-8099374-0554</t>
  </si>
  <si>
    <t>PLS96027751</t>
  </si>
  <si>
    <t>PLS96030559</t>
  </si>
  <si>
    <t>PLS96036339</t>
  </si>
  <si>
    <t>PLS96037072</t>
  </si>
  <si>
    <t> 040527</t>
  </si>
  <si>
    <t>SOM RECORDS</t>
  </si>
  <si>
    <t>PLS96039001</t>
  </si>
  <si>
    <t> 040618</t>
  </si>
  <si>
    <t>HHV HANDELS GMBH</t>
  </si>
  <si>
    <t>PLS96042136</t>
  </si>
  <si>
    <t> 007798</t>
  </si>
  <si>
    <t>FINDER'S RECORDS &amp; TAPES</t>
  </si>
  <si>
    <t>PLS96047196</t>
  </si>
  <si>
    <t>I66557</t>
  </si>
  <si>
    <t>PLS96067171</t>
  </si>
  <si>
    <t>PLS96067555</t>
  </si>
  <si>
    <t>2RLQMVKX</t>
  </si>
  <si>
    <t>PLS96068176</t>
  </si>
  <si>
    <t>73KJSSOM</t>
  </si>
  <si>
    <t>PLS96068201</t>
  </si>
  <si>
    <t>I66609</t>
  </si>
  <si>
    <t>PLS96026571</t>
  </si>
  <si>
    <t>48KL3YBI</t>
  </si>
  <si>
    <t>PLS96057802</t>
  </si>
  <si>
    <t> 040329</t>
  </si>
  <si>
    <t>GOOD RECORDS</t>
  </si>
  <si>
    <t>PLS96073354</t>
  </si>
  <si>
    <t>CMI66744</t>
  </si>
  <si>
    <t>DEC AIMS</t>
  </si>
  <si>
    <t> 036686</t>
  </si>
  <si>
    <t>YOUNG ONE'S - CP</t>
  </si>
  <si>
    <t>RJB3869047</t>
  </si>
  <si>
    <t>I66667</t>
  </si>
  <si>
    <t>6L1N7QZE</t>
  </si>
  <si>
    <t>PLS96094881</t>
  </si>
  <si>
    <t>5OQIWQ1I</t>
  </si>
  <si>
    <t>PLS96095458</t>
  </si>
  <si>
    <t>2URRSR5J</t>
  </si>
  <si>
    <t>PLS96096489</t>
  </si>
  <si>
    <t>2HIOG7OF</t>
  </si>
  <si>
    <t>PLS96098223</t>
  </si>
  <si>
    <t>PLS96103955</t>
  </si>
  <si>
    <t>PLS96106274</t>
  </si>
  <si>
    <t>PLS96107356</t>
  </si>
  <si>
    <t>I66712</t>
  </si>
  <si>
    <t>ONF074617180</t>
  </si>
  <si>
    <t>PLS96092739</t>
  </si>
  <si>
    <t>PLS96094317</t>
  </si>
  <si>
    <t>16V137XF</t>
  </si>
  <si>
    <t>PLS96095577</t>
  </si>
  <si>
    <t>8NXDVK5D</t>
  </si>
  <si>
    <t>PLS96096160</t>
  </si>
  <si>
    <t>SHOR/D82523969/0302</t>
  </si>
  <si>
    <t>PLS96098947</t>
  </si>
  <si>
    <t>PLS96103299</t>
  </si>
  <si>
    <t>071070359116a1</t>
  </si>
  <si>
    <t> 032957</t>
  </si>
  <si>
    <t>GRINGOS RECORDS</t>
  </si>
  <si>
    <t>PLS96103411</t>
  </si>
  <si>
    <t>PLS96103624</t>
  </si>
  <si>
    <t>PLS96106565</t>
  </si>
  <si>
    <t>PLS96106757</t>
  </si>
  <si>
    <t>PLS96111982</t>
  </si>
  <si>
    <t>I66775</t>
  </si>
  <si>
    <t>PLS96115512</t>
  </si>
  <si>
    <t>PLS96132558</t>
  </si>
  <si>
    <t>PLS96132560</t>
  </si>
  <si>
    <t>PLS96133144</t>
  </si>
  <si>
    <t>PLS96133146</t>
  </si>
  <si>
    <t>PLS96133148</t>
  </si>
  <si>
    <t>PLS96133376</t>
  </si>
  <si>
    <t>PLS96133662</t>
  </si>
  <si>
    <t>PLS96133984</t>
  </si>
  <si>
    <t>PLS96135383</t>
  </si>
  <si>
    <t>I66824</t>
  </si>
  <si>
    <t>PLS96137915</t>
  </si>
  <si>
    <t>PLS96144112</t>
  </si>
  <si>
    <t>PLS96155209</t>
  </si>
  <si>
    <t>PLS96155835</t>
  </si>
  <si>
    <t>PLS96157191</t>
  </si>
  <si>
    <t>PLS96158279</t>
  </si>
  <si>
    <t>PLS96158280</t>
  </si>
  <si>
    <t>CMI66947</t>
  </si>
  <si>
    <t>RJB3870646</t>
  </si>
  <si>
    <t>I66863</t>
  </si>
  <si>
    <t>2OE41QHA</t>
  </si>
  <si>
    <t>PLS96190098</t>
  </si>
  <si>
    <t> 035007</t>
  </si>
  <si>
    <t>RAREWAVES USA, INC</t>
  </si>
  <si>
    <t>PLS96193041</t>
  </si>
  <si>
    <t> 007846</t>
  </si>
  <si>
    <t>PROPER MUSIC DISTRIBUTION (H)</t>
  </si>
  <si>
    <t>PLS96196183</t>
  </si>
  <si>
    <t>PLS96199317</t>
  </si>
  <si>
    <t>PO # 10935</t>
  </si>
  <si>
    <t> 018100</t>
  </si>
  <si>
    <t>MAD RHINO, INC. (CL)</t>
  </si>
  <si>
    <t>PLS96199593</t>
  </si>
  <si>
    <t>PLS96199745</t>
  </si>
  <si>
    <t>I66909</t>
  </si>
  <si>
    <t>ONF074729210</t>
  </si>
  <si>
    <t>PLS96174653</t>
  </si>
  <si>
    <t>8H5JJPIX</t>
  </si>
  <si>
    <t>PLS96180358</t>
  </si>
  <si>
    <t> 790010</t>
  </si>
  <si>
    <t>MAMMOTH MUSIC</t>
  </si>
  <si>
    <t>PLS96183383</t>
  </si>
  <si>
    <t>PLS96185949</t>
  </si>
  <si>
    <t>03112016KR</t>
  </si>
  <si>
    <t> 002830</t>
  </si>
  <si>
    <t>DEXTER DISTRICT LIBRARY</t>
  </si>
  <si>
    <t>PLS96186679</t>
  </si>
  <si>
    <t>PLS96187642</t>
  </si>
  <si>
    <t>074145252176a1</t>
  </si>
  <si>
    <t>PLS96192746</t>
  </si>
  <si>
    <t>20160314WB</t>
  </si>
  <si>
    <t> 036810</t>
  </si>
  <si>
    <t>JOSEY RECORDS</t>
  </si>
  <si>
    <t>PLS96192829</t>
  </si>
  <si>
    <t>PLS96196184</t>
  </si>
  <si>
    <t>PLS96197558</t>
  </si>
  <si>
    <t>PLS96197563</t>
  </si>
  <si>
    <t>PLS96197566</t>
  </si>
  <si>
    <t>PLS96197637</t>
  </si>
  <si>
    <t>PLS96197664</t>
  </si>
  <si>
    <t>PLS96197722</t>
  </si>
  <si>
    <t>074004825196A1</t>
  </si>
  <si>
    <t>PLS96199313</t>
  </si>
  <si>
    <t>1207AECPH</t>
  </si>
  <si>
    <t>PLS96199363</t>
  </si>
  <si>
    <t> 031724</t>
  </si>
  <si>
    <t>GJE, INC</t>
  </si>
  <si>
    <t>PLS96199556</t>
  </si>
  <si>
    <t>074155936146a1</t>
  </si>
  <si>
    <t> 004950</t>
  </si>
  <si>
    <t>LISTEN HERE MUSIC</t>
  </si>
  <si>
    <t>PLS96199592</t>
  </si>
  <si>
    <t> 033715</t>
  </si>
  <si>
    <t>CD WAREHOUSE # 102</t>
  </si>
  <si>
    <t>PLS96199681</t>
  </si>
  <si>
    <t>1207AECSL</t>
  </si>
  <si>
    <t>PLS96199694</t>
  </si>
  <si>
    <t>3.14.16</t>
  </si>
  <si>
    <t> 771641</t>
  </si>
  <si>
    <t>CHEAP THRILLS-CA</t>
  </si>
  <si>
    <t>PLS96199735</t>
  </si>
  <si>
    <t>CMI67053</t>
  </si>
  <si>
    <t>R/A JB03892142</t>
  </si>
  <si>
    <t>RJB3871238</t>
  </si>
  <si>
    <t>R/A JB03896793</t>
  </si>
  <si>
    <t>RJB3871340</t>
  </si>
  <si>
    <t>RJB3871715</t>
  </si>
  <si>
    <t>I66974</t>
  </si>
  <si>
    <t>0315BO</t>
  </si>
  <si>
    <t> 002318</t>
  </si>
  <si>
    <t>ELMO LIMITED</t>
  </si>
  <si>
    <t>PLS96224610</t>
  </si>
  <si>
    <t>PLS96226702</t>
  </si>
  <si>
    <t>PLS96226764</t>
  </si>
  <si>
    <t>I67018</t>
  </si>
  <si>
    <t>ONF074748380</t>
  </si>
  <si>
    <t>PLS96183462</t>
  </si>
  <si>
    <t>ONF074779830</t>
  </si>
  <si>
    <t>PLS96202599</t>
  </si>
  <si>
    <t>PLS96204562</t>
  </si>
  <si>
    <t>PLS96207378</t>
  </si>
  <si>
    <t>PLS96210469</t>
  </si>
  <si>
    <t>PLS96210847</t>
  </si>
  <si>
    <t>PLS96219240</t>
  </si>
  <si>
    <t>075112500126A1</t>
  </si>
  <si>
    <t> 037840</t>
  </si>
  <si>
    <t>SPINSTER RECORDS, LLC</t>
  </si>
  <si>
    <t>PLS96222457</t>
  </si>
  <si>
    <t>PLS96225328</t>
  </si>
  <si>
    <t>PLS96225351</t>
  </si>
  <si>
    <t>3.15.16</t>
  </si>
  <si>
    <t> 036408</t>
  </si>
  <si>
    <t>BRIDGE SET SOUND</t>
  </si>
  <si>
    <t>PLS96225523</t>
  </si>
  <si>
    <t> 004087</t>
  </si>
  <si>
    <t>DADDY KOOL RECORDS</t>
  </si>
  <si>
    <t>PLS96232382</t>
  </si>
  <si>
    <t>CMI67179</t>
  </si>
  <si>
    <t>R/A JB03848411</t>
  </si>
  <si>
    <t>RJB3872888</t>
  </si>
  <si>
    <t>R/A JB03898272</t>
  </si>
  <si>
    <t>RJB3873225</t>
  </si>
  <si>
    <t>I67085</t>
  </si>
  <si>
    <t>FBAFZ5887-FSZ1</t>
  </si>
  <si>
    <t>PLS96251839</t>
  </si>
  <si>
    <t>I67133</t>
  </si>
  <si>
    <t>AEC0314</t>
  </si>
  <si>
    <t>PLS96232566</t>
  </si>
  <si>
    <t>PLS96240665</t>
  </si>
  <si>
    <t>PLS96243746</t>
  </si>
  <si>
    <t>0012-5809035-0589</t>
  </si>
  <si>
    <t>PLS96244262</t>
  </si>
  <si>
    <t>0012-5809035-0580</t>
  </si>
  <si>
    <t>PLS96244263</t>
  </si>
  <si>
    <t>0012-5809035-0588</t>
  </si>
  <si>
    <t>PLS96244264</t>
  </si>
  <si>
    <t>0012-5809035-0593</t>
  </si>
  <si>
    <t>PLS96244265</t>
  </si>
  <si>
    <t>0012-5809035-0558</t>
  </si>
  <si>
    <t>PLS96244266</t>
  </si>
  <si>
    <t>0012-5809035-3811</t>
  </si>
  <si>
    <t>PLS96244563</t>
  </si>
  <si>
    <t>5MIEZPDC</t>
  </si>
  <si>
    <t>PLS96246958</t>
  </si>
  <si>
    <t>PLS96247426</t>
  </si>
  <si>
    <t>PLS96254144</t>
  </si>
  <si>
    <t>PLS96255225</t>
  </si>
  <si>
    <t>CMI67311</t>
  </si>
  <si>
    <t>R/A JB03881303</t>
  </si>
  <si>
    <t> 031033</t>
  </si>
  <si>
    <t>MUSIC BOXX</t>
  </si>
  <si>
    <t>RJB3873279</t>
  </si>
  <si>
    <t>I67225</t>
  </si>
  <si>
    <t>744Z7EOB</t>
  </si>
  <si>
    <t>PLS96266161</t>
  </si>
  <si>
    <t>6RJMWB9R</t>
  </si>
  <si>
    <t>PLS96266173</t>
  </si>
  <si>
    <t>PLS96281686</t>
  </si>
  <si>
    <t>8YJL8E9F</t>
  </si>
  <si>
    <t>PLS96282437</t>
  </si>
  <si>
    <t>4YIYOIJG</t>
  </si>
  <si>
    <t>PLS96282881</t>
  </si>
  <si>
    <t>6H58IADC</t>
  </si>
  <si>
    <t>PLS96283039</t>
  </si>
  <si>
    <t>I67271</t>
  </si>
  <si>
    <t>160317-4916363</t>
  </si>
  <si>
    <t> 034307</t>
  </si>
  <si>
    <t>REPLACEMENT CENTER / CDF</t>
  </si>
  <si>
    <t>PLS96273794</t>
  </si>
  <si>
    <t>SCHULER BOOKS 3</t>
  </si>
  <si>
    <t> 028999</t>
  </si>
  <si>
    <t>SCHULER BOOKS &amp; MUSIC</t>
  </si>
  <si>
    <t>PLS96281080</t>
  </si>
  <si>
    <t>3.17.16</t>
  </si>
  <si>
    <t>PLS96282168</t>
  </si>
  <si>
    <t> 036724</t>
  </si>
  <si>
    <t>MILL CITY MUSIC</t>
  </si>
  <si>
    <t>PLS96283567</t>
  </si>
  <si>
    <t>PLS96284345</t>
  </si>
  <si>
    <t>PLS96290718</t>
  </si>
  <si>
    <t>I67339</t>
  </si>
  <si>
    <t>PLS96319507</t>
  </si>
  <si>
    <t>PLS96319508</t>
  </si>
  <si>
    <t>PLS96319660</t>
  </si>
  <si>
    <t>I67381</t>
  </si>
  <si>
    <t>PLS96276824</t>
  </si>
  <si>
    <t>PLS96305062</t>
  </si>
  <si>
    <t>PLS96306029</t>
  </si>
  <si>
    <t>PLS96318860</t>
  </si>
  <si>
    <t>PLS96325377</t>
  </si>
  <si>
    <t>I67442</t>
  </si>
  <si>
    <t>PLS96328243</t>
  </si>
  <si>
    <t>I67485</t>
  </si>
  <si>
    <t>PLS96357615</t>
  </si>
  <si>
    <t>PLS96368583</t>
  </si>
  <si>
    <t>PLS96373658</t>
  </si>
  <si>
    <t>I67519</t>
  </si>
  <si>
    <t>PLS96401157</t>
  </si>
  <si>
    <t>8ZD2WJOX</t>
  </si>
  <si>
    <t>PLS96402248</t>
  </si>
  <si>
    <t>3XSJDT4P</t>
  </si>
  <si>
    <t>PLS96402249</t>
  </si>
  <si>
    <t>I67565</t>
  </si>
  <si>
    <t>PLS96364895</t>
  </si>
  <si>
    <t>PLS96386293</t>
  </si>
  <si>
    <t> 037343</t>
  </si>
  <si>
    <t>SDM IDEALS AMZ US / AR</t>
  </si>
  <si>
    <t>PLS96387659</t>
  </si>
  <si>
    <t>PLS96389715</t>
  </si>
  <si>
    <t>PLS96391708</t>
  </si>
  <si>
    <t>PLS96398216</t>
  </si>
  <si>
    <t>PLS96398233</t>
  </si>
  <si>
    <t>PLS96398244</t>
  </si>
  <si>
    <t>PLS96398262</t>
  </si>
  <si>
    <t>PLS96398265</t>
  </si>
  <si>
    <t>PLS96398268</t>
  </si>
  <si>
    <t>PLS96398274</t>
  </si>
  <si>
    <t>PLS96399523</t>
  </si>
  <si>
    <t>PLS96400260</t>
  </si>
  <si>
    <t>PLS96400581</t>
  </si>
  <si>
    <t>PLS96400601</t>
  </si>
  <si>
    <t>PLS96401163</t>
  </si>
  <si>
    <t>PLS96402978</t>
  </si>
  <si>
    <t>079134910106a1</t>
  </si>
  <si>
    <t> 036349</t>
  </si>
  <si>
    <t>BEAU MONDE</t>
  </si>
  <si>
    <t>PLS96405217</t>
  </si>
  <si>
    <t>PLS96406790</t>
  </si>
  <si>
    <t>PLS96409203</t>
  </si>
  <si>
    <t>PLS96410620</t>
  </si>
  <si>
    <t>PLS96410670</t>
  </si>
  <si>
    <t>PLS96410826</t>
  </si>
  <si>
    <t>I67629</t>
  </si>
  <si>
    <t>PLS96440998</t>
  </si>
  <si>
    <t>I67674</t>
  </si>
  <si>
    <t>PLS96401661</t>
  </si>
  <si>
    <t>PLS96423203</t>
  </si>
  <si>
    <t>3D7IXXXB</t>
  </si>
  <si>
    <t>PLS96431789</t>
  </si>
  <si>
    <t>PLS96437156</t>
  </si>
  <si>
    <t>CMI67829</t>
  </si>
  <si>
    <t>RJB3877068</t>
  </si>
  <si>
    <t>I67745</t>
  </si>
  <si>
    <t>FBAQB4J8D-BHX1</t>
  </si>
  <si>
    <t>PLS96463116</t>
  </si>
  <si>
    <t>I67796</t>
  </si>
  <si>
    <t>PLS96443017</t>
  </si>
  <si>
    <t>PLS96456825</t>
  </si>
  <si>
    <t>33B2Z1TP</t>
  </si>
  <si>
    <t>PLS96459609</t>
  </si>
  <si>
    <t>CMI67930</t>
  </si>
  <si>
    <t>RJB3877667</t>
  </si>
  <si>
    <t>120965334B</t>
  </si>
  <si>
    <t>RJB3878304</t>
  </si>
  <si>
    <t>I67853</t>
  </si>
  <si>
    <t>5UVMQWIM</t>
  </si>
  <si>
    <t>PLS96490551</t>
  </si>
  <si>
    <t>8M9PIJ3X</t>
  </si>
  <si>
    <t>PLS96490735</t>
  </si>
  <si>
    <t>8AUDR3HI</t>
  </si>
  <si>
    <t>PLS96490736</t>
  </si>
  <si>
    <t>I67896</t>
  </si>
  <si>
    <t>PLS96491925</t>
  </si>
  <si>
    <t> 034797</t>
  </si>
  <si>
    <t>TRANSISTOR</t>
  </si>
  <si>
    <t>PLS96491933</t>
  </si>
  <si>
    <t>084182122196a1</t>
  </si>
  <si>
    <t> 040457</t>
  </si>
  <si>
    <t>OUT OF THE ORDINARY</t>
  </si>
  <si>
    <t>PLS96500051</t>
  </si>
  <si>
    <t>CMI68050</t>
  </si>
  <si>
    <t>RJB3878448</t>
  </si>
  <si>
    <t>RJB3878464</t>
  </si>
  <si>
    <t>RJB3878703</t>
  </si>
  <si>
    <t>I67961</t>
  </si>
  <si>
    <t>PLS96525314</t>
  </si>
  <si>
    <t>PLS96525454</t>
  </si>
  <si>
    <t>PLS96525635</t>
  </si>
  <si>
    <t>PLS96525964</t>
  </si>
  <si>
    <t>I68009</t>
  </si>
  <si>
    <t> 037323</t>
  </si>
  <si>
    <t>SD FNAC.COM / AR</t>
  </si>
  <si>
    <t>PLS96486870</t>
  </si>
  <si>
    <t>ONF075198460</t>
  </si>
  <si>
    <t> 035482</t>
  </si>
  <si>
    <t>LANDABOOKS UK / CDF</t>
  </si>
  <si>
    <t>PLS96491390</t>
  </si>
  <si>
    <t>PLS96516005</t>
  </si>
  <si>
    <t>PLS96516149</t>
  </si>
  <si>
    <t>PLS96516579</t>
  </si>
  <si>
    <t>PLS96530261</t>
  </si>
  <si>
    <t>AEC325LP,OPEN</t>
  </si>
  <si>
    <t>PLS96531428</t>
  </si>
  <si>
    <t>PLS96532016</t>
  </si>
  <si>
    <t>AEC325LA,SO</t>
  </si>
  <si>
    <t>PLS96532059</t>
  </si>
  <si>
    <t>I68090</t>
  </si>
  <si>
    <t>PLS96518043</t>
  </si>
  <si>
    <t>085143254186a1</t>
  </si>
  <si>
    <t> 034520</t>
  </si>
  <si>
    <t>AMOEBA MUSIC INC. / CDF</t>
  </si>
  <si>
    <t>PLS96519044</t>
  </si>
  <si>
    <t>ONF075239780</t>
  </si>
  <si>
    <t>PLS96528944</t>
  </si>
  <si>
    <t>PLS96541939</t>
  </si>
  <si>
    <t>PLS96549934</t>
  </si>
  <si>
    <t>PLS96550713</t>
  </si>
  <si>
    <t>I68169</t>
  </si>
  <si>
    <t>PLS96593500</t>
  </si>
  <si>
    <t>384, 3390</t>
  </si>
  <si>
    <t>PLS96607150</t>
  </si>
  <si>
    <t>I68217</t>
  </si>
  <si>
    <t>PLS96577419</t>
  </si>
  <si>
    <t>PLS96593432</t>
  </si>
  <si>
    <t>PLS96593449</t>
  </si>
  <si>
    <t>PLS96593451</t>
  </si>
  <si>
    <t>PLS96593468</t>
  </si>
  <si>
    <t>PLS96593481</t>
  </si>
  <si>
    <t>PLS96593487</t>
  </si>
  <si>
    <t>PLS96593490</t>
  </si>
  <si>
    <t>PLS96593499</t>
  </si>
  <si>
    <t>PLS96593507</t>
  </si>
  <si>
    <t>PLS96593517</t>
  </si>
  <si>
    <t>088061818176A1</t>
  </si>
  <si>
    <t>PLS96601921</t>
  </si>
  <si>
    <t>PLS96602335</t>
  </si>
  <si>
    <t> 025879</t>
  </si>
  <si>
    <t>M-THEORY MUSIC</t>
  </si>
  <si>
    <t>PLS96602970</t>
  </si>
  <si>
    <t>PLS96605130</t>
  </si>
  <si>
    <t>1407AECCM</t>
  </si>
  <si>
    <t>PLS96607897</t>
  </si>
  <si>
    <t>PLS96608709</t>
  </si>
  <si>
    <t> 006137</t>
  </si>
  <si>
    <t>ATLANTIC SOUNDS</t>
  </si>
  <si>
    <t>PLS96608886</t>
  </si>
  <si>
    <t>CMI68386</t>
  </si>
  <si>
    <t>RJB3880305</t>
  </si>
  <si>
    <t>I68293</t>
  </si>
  <si>
    <t>429C3P6R</t>
  </si>
  <si>
    <t>PLS96630513</t>
  </si>
  <si>
    <t>46PU1L3B</t>
  </si>
  <si>
    <t>PLS96630515</t>
  </si>
  <si>
    <t>PLS96634396</t>
  </si>
  <si>
    <t>PLS96634456</t>
  </si>
  <si>
    <t>3NXT951D</t>
  </si>
  <si>
    <t>PLS96638058</t>
  </si>
  <si>
    <t>I68346</t>
  </si>
  <si>
    <t>PLS96599020</t>
  </si>
  <si>
    <t>AEC328LP</t>
  </si>
  <si>
    <t>PLS96609005</t>
  </si>
  <si>
    <t>PLS96612783</t>
  </si>
  <si>
    <t>PLS96619203</t>
  </si>
  <si>
    <t>PLS96621302</t>
  </si>
  <si>
    <t>PLS96630402</t>
  </si>
  <si>
    <t>PLS96630415</t>
  </si>
  <si>
    <t>GRAN PATRIA 2</t>
  </si>
  <si>
    <t> 021963</t>
  </si>
  <si>
    <t>COMER DISCOS VIDEOS MRCD SA CV</t>
  </si>
  <si>
    <t>PLS96631406</t>
  </si>
  <si>
    <t>PLS96633734</t>
  </si>
  <si>
    <t>PLS96633760</t>
  </si>
  <si>
    <t>CMI68506</t>
  </si>
  <si>
    <t>R/A JB03848252</t>
  </si>
  <si>
    <t> 017193</t>
  </si>
  <si>
    <t>THE SOUND EXCHANGE</t>
  </si>
  <si>
    <t>RJB3881816</t>
  </si>
  <si>
    <t>I68419</t>
  </si>
  <si>
    <t>FBAG35PWC-FSZ1</t>
  </si>
  <si>
    <t>PLS96656743</t>
  </si>
  <si>
    <t>14HBIXJY</t>
  </si>
  <si>
    <t>PLS96658403</t>
  </si>
  <si>
    <t>7OWT18VJ</t>
  </si>
  <si>
    <t>PLS96658405</t>
  </si>
  <si>
    <t>4NEYZSRH</t>
  </si>
  <si>
    <t>PLS96658406</t>
  </si>
  <si>
    <t>48B525GO</t>
  </si>
  <si>
    <t>PLS96658407</t>
  </si>
  <si>
    <t>PLS96662971</t>
  </si>
  <si>
    <t>I68468</t>
  </si>
  <si>
    <t>0012-3974786-3801</t>
  </si>
  <si>
    <t>PLS96651240</t>
  </si>
  <si>
    <t>4VVSAOUY</t>
  </si>
  <si>
    <t>PLS96653594</t>
  </si>
  <si>
    <t>PLS96654032</t>
  </si>
  <si>
    <t>PLS96654491</t>
  </si>
  <si>
    <t>PLS96659626</t>
  </si>
  <si>
    <t>3TG7A54S</t>
  </si>
  <si>
    <t>PLS96660192</t>
  </si>
  <si>
    <t> 036955</t>
  </si>
  <si>
    <t>ARTURO ORTEGA ENRIQUEZ</t>
  </si>
  <si>
    <t>PLS96661982</t>
  </si>
  <si>
    <t>Refurb Fee</t>
  </si>
  <si>
    <t>Return Total</t>
  </si>
  <si>
    <t>Distr Fee</t>
  </si>
  <si>
    <t>Invoice Total</t>
  </si>
  <si>
    <t>Ad Grid</t>
  </si>
  <si>
    <t xml:space="preserve"> </t>
  </si>
  <si>
    <t>Reserve Calculation</t>
  </si>
  <si>
    <t>20% Rtns Reserve</t>
  </si>
  <si>
    <t>Total (Net Sales less Reserve)</t>
  </si>
  <si>
    <t>Product Totals Only - February 2016</t>
  </si>
  <si>
    <t xml:space="preserve">February 2016 DUE </t>
  </si>
  <si>
    <t>Net Sales February Pymt</t>
  </si>
  <si>
    <t>RTNHB-FEB2016</t>
  </si>
  <si>
    <t>Mtheory</t>
  </si>
  <si>
    <t xml:space="preserve">Return Reserve Liquidation Schedule </t>
  </si>
  <si>
    <t>(9 Months)</t>
  </si>
  <si>
    <t>Reserve Month</t>
  </si>
  <si>
    <t xml:space="preserve">Date </t>
  </si>
  <si>
    <t>Liquidation</t>
  </si>
  <si>
    <t xml:space="preserve">Amount </t>
  </si>
  <si>
    <t>Paid Back on May 2015 stmt.</t>
  </si>
  <si>
    <t>Paid Back on June 2015 stmt.</t>
  </si>
  <si>
    <t>Paid Back on July 2015 stmt.</t>
  </si>
  <si>
    <t>Paid Back on August 2015 stmt.</t>
  </si>
  <si>
    <t>Paid Back on September 2015 stmt.</t>
  </si>
  <si>
    <t>Paid Back on October 2015 stmt.</t>
  </si>
  <si>
    <t>Paid Back on November 2015 stmt.</t>
  </si>
  <si>
    <t>Paid Back on December 2015 stmt.</t>
  </si>
  <si>
    <t>Paid Back on January 2016 stmt.</t>
  </si>
  <si>
    <t>Paid Back on February 2016 stmt.</t>
  </si>
  <si>
    <t>RTNHBPB-MAY2015</t>
  </si>
  <si>
    <t>REFFEE-FEB2016</t>
  </si>
  <si>
    <t>VENDOR PROFILE</t>
  </si>
  <si>
    <t>TRANSACTIONAL/DEPT DATA</t>
  </si>
  <si>
    <t>PROGRAM/CUSTOMER  INFORMATION</t>
  </si>
  <si>
    <t>RUN DATES</t>
  </si>
  <si>
    <t>MISC</t>
  </si>
  <si>
    <t>GORT #</t>
  </si>
  <si>
    <t>ENTRY
DATE</t>
  </si>
  <si>
    <t>VEN ID</t>
  </si>
  <si>
    <t>VENDOR DESCRIPTION</t>
  </si>
  <si>
    <t>VENDOR
CONTACT</t>
  </si>
  <si>
    <t>BUYER / 
SALES REP</t>
  </si>
  <si>
    <t>GORTER</t>
  </si>
  <si>
    <t>AEC 
DEPARTMENT</t>
  </si>
  <si>
    <t>TRANSACTION
TYPE</t>
  </si>
  <si>
    <t>PROGRAM 
NAME
(FILL IN THE EXACT "OFFICIAL" NAME 
OF THE PROGRAM)</t>
  </si>
  <si>
    <t>ARTIST</t>
  </si>
  <si>
    <t>TITLE</t>
  </si>
  <si>
    <t>PRODUCT ID</t>
  </si>
  <si>
    <t>ACCOUNT</t>
  </si>
  <si>
    <t>PROGRAM MONTH 
(Use End Date when a program spans multiple months) REQUIRED</t>
  </si>
  <si>
    <t>START 
DATE</t>
  </si>
  <si>
    <t>END 
DATE</t>
  </si>
  <si>
    <t>SUPER D APPROACH #</t>
  </si>
  <si>
    <t>AEC VROOM AD ID#</t>
  </si>
  <si>
    <t>PO # / CM#</t>
  </si>
  <si>
    <t>SALES / 
UNITS</t>
  </si>
  <si>
    <t>REBATE 
AMOUNT
PER UNIT</t>
  </si>
  <si>
    <t>TOTAL 
REBATE</t>
  </si>
  <si>
    <t>SALES</t>
  </si>
  <si>
    <t>MAJOR LAZER</t>
  </si>
  <si>
    <t>PEACE IS THE MISSION</t>
  </si>
  <si>
    <t>653738275921</t>
  </si>
  <si>
    <t>JOCELYNN PRYOR</t>
  </si>
  <si>
    <t>CORY VICK</t>
  </si>
  <si>
    <t>BRANDY BAKER</t>
  </si>
  <si>
    <t>MARKETING</t>
  </si>
  <si>
    <t>PLACEMENT</t>
  </si>
  <si>
    <t>MTHEORY ARTIST VENTURES LLC (AMPED) - MAV001</t>
  </si>
  <si>
    <t>MIKE TOPPE</t>
  </si>
  <si>
    <t>GINGER LIPPONER</t>
  </si>
  <si>
    <t>TARGET STORES - 035950</t>
  </si>
  <si>
    <t>ON THE RADAR</t>
  </si>
  <si>
    <t>CIMS - 046174</t>
  </si>
  <si>
    <t>POS REBATE</t>
  </si>
  <si>
    <t>2015-11 (NOV)</t>
  </si>
  <si>
    <t>ANDERSON MERCHANDISERS - 035690</t>
  </si>
  <si>
    <t>2015-12 (DEC)</t>
  </si>
  <si>
    <t>LATONYA KIRKLAND</t>
  </si>
  <si>
    <t>GORT15-40460</t>
  </si>
  <si>
    <t>BLACK FRIDAY WEEK</t>
  </si>
  <si>
    <t>GORT15-40462</t>
  </si>
  <si>
    <t>A SILENT FILM</t>
  </si>
  <si>
    <t>2015-10 (OCT)</t>
  </si>
  <si>
    <t>GORT15-40490</t>
  </si>
  <si>
    <t>ZAC GERSHEN</t>
  </si>
  <si>
    <t>BBY POS MAJOR LAZER</t>
  </si>
  <si>
    <t>ADV-FEB2016</t>
  </si>
  <si>
    <t xml:space="preserve">Statement of Net Proceeds </t>
  </si>
  <si>
    <t xml:space="preserve">Units </t>
  </si>
  <si>
    <t xml:space="preserve">Dollars </t>
  </si>
  <si>
    <t>Payment Amt</t>
  </si>
  <si>
    <t xml:space="preserve">Sales: </t>
  </si>
  <si>
    <t>Gross Billed - Ext Sell Price</t>
  </si>
  <si>
    <t xml:space="preserve">Less: Distribution Fees </t>
  </si>
  <si>
    <t xml:space="preserve">Gross Billable Sales </t>
  </si>
  <si>
    <t>`</t>
  </si>
  <si>
    <t xml:space="preserve">Gross Returns - Ext Sell Price </t>
  </si>
  <si>
    <t>Net Billable Sales:</t>
  </si>
  <si>
    <t xml:space="preserve">Other Sales </t>
  </si>
  <si>
    <t>Net Sales:</t>
  </si>
  <si>
    <t xml:space="preserve">Reserve for Returns: </t>
  </si>
  <si>
    <t>Additions</t>
  </si>
  <si>
    <t>Liquidations</t>
  </si>
  <si>
    <t>Net Change to Reserves:</t>
  </si>
  <si>
    <t xml:space="preserve">Other Deductions: </t>
  </si>
  <si>
    <t xml:space="preserve">Cooperative Advertising </t>
  </si>
  <si>
    <t xml:space="preserve">Freight Charges </t>
  </si>
  <si>
    <t>Freight Grid</t>
  </si>
  <si>
    <t xml:space="preserve">Refurbish Fee (Returns) </t>
  </si>
  <si>
    <t>Total Deductions:</t>
  </si>
  <si>
    <t xml:space="preserve">Current Amount Due Mtheory: </t>
  </si>
  <si>
    <t>February 2015 - April 2016</t>
  </si>
  <si>
    <t>February</t>
  </si>
  <si>
    <t>March</t>
  </si>
  <si>
    <t>April</t>
  </si>
  <si>
    <t>May 2015</t>
  </si>
  <si>
    <t>June 2015</t>
  </si>
  <si>
    <t>July 2015</t>
  </si>
  <si>
    <t>Returns Total</t>
  </si>
  <si>
    <t>Product Totals Only - March 2016</t>
  </si>
  <si>
    <t xml:space="preserve">March 2016 DUE </t>
  </si>
  <si>
    <t>Net Sales March Pymt</t>
  </si>
  <si>
    <t>RTNHB-MAR2016</t>
  </si>
  <si>
    <t>RTNHBPB-JUN2015</t>
  </si>
  <si>
    <t>Paid Back on March 2016 stmt.</t>
  </si>
  <si>
    <t>REFFEE-MAR2016</t>
  </si>
  <si>
    <t>Product Totals Only - April 2016</t>
  </si>
  <si>
    <t xml:space="preserve">April 2016 DUE </t>
  </si>
  <si>
    <t>Net Sales April Pymt</t>
  </si>
  <si>
    <t>RTNHB-APR2016</t>
  </si>
  <si>
    <t>RTNHBPB-JUL2015</t>
  </si>
  <si>
    <t>Paid Back on April 2016 stmt.</t>
  </si>
  <si>
    <t>REFFEE-APR2016</t>
  </si>
  <si>
    <t>Jan2016 CAN Sales</t>
  </si>
  <si>
    <t>Dec 2015 CAN Sales</t>
  </si>
  <si>
    <t>Ad</t>
  </si>
  <si>
    <t>Status</t>
  </si>
  <si>
    <t>Alt ID</t>
  </si>
  <si>
    <t>Vendor</t>
  </si>
  <si>
    <t>Gorter</t>
  </si>
  <si>
    <t>Cust</t>
  </si>
  <si>
    <t>Name</t>
  </si>
  <si>
    <t>Trans Type</t>
  </si>
  <si>
    <t>Ad Pos</t>
  </si>
  <si>
    <t>Program</t>
  </si>
  <si>
    <t>Start Date</t>
  </si>
  <si>
    <t>End Date</t>
  </si>
  <si>
    <t>Tot Ad Amt</t>
  </si>
  <si>
    <t>Commit Dt</t>
  </si>
  <si>
    <t>Auth No</t>
  </si>
  <si>
    <t>VAuth Dt</t>
  </si>
  <si>
    <t>CRD</t>
  </si>
  <si>
    <t>POS</t>
  </si>
  <si>
    <t>BN201601POS</t>
  </si>
  <si>
    <t>POS-2016</t>
  </si>
  <si>
    <t>ADV-MAR2016</t>
  </si>
  <si>
    <t>Ctry Cd</t>
  </si>
  <si>
    <t>US</t>
  </si>
  <si>
    <t xml:space="preserve">PH </t>
  </si>
  <si>
    <t>CH</t>
  </si>
  <si>
    <t>JP</t>
  </si>
  <si>
    <t>MX</t>
  </si>
  <si>
    <t>KR</t>
  </si>
  <si>
    <t>CR</t>
  </si>
  <si>
    <t>NO</t>
  </si>
  <si>
    <t>UK</t>
  </si>
  <si>
    <t>TH</t>
  </si>
  <si>
    <t>AU</t>
  </si>
  <si>
    <t>CL</t>
  </si>
  <si>
    <t>CO</t>
  </si>
  <si>
    <t>FR</t>
  </si>
  <si>
    <t>NZ</t>
  </si>
  <si>
    <t>BR</t>
  </si>
  <si>
    <t>HK</t>
  </si>
  <si>
    <t>CA</t>
  </si>
  <si>
    <t>SE</t>
  </si>
  <si>
    <t>DE</t>
  </si>
  <si>
    <t>ZA</t>
  </si>
  <si>
    <t>NL</t>
  </si>
  <si>
    <t>AR</t>
  </si>
  <si>
    <t>BO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</si>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</sst>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.00"/>
    <numFmt numFmtId="167" formatCode="mm/dd/yy;@"/>
    <numFmt numFmtId="168" formatCode="#,##0;[Red]\(#,##0\)"/>
    <numFmt numFmtId="169" formatCode="###0;[Red]\(###0\)"/>
    <numFmt numFmtId="170" formatCode="_([$€-2]* #,##0.00_);_([$€-2]* \(#,##0.00\);_([$€-2]* &quot;-&quot;??_)"/>
    <numFmt numFmtId="171" formatCode="00\-0000\-0000\-000\-0000"/>
    <numFmt numFmtId="172" formatCode="[Blue]General;[Blue]\-General;[Blue]&quot;--&quot;"/>
    <numFmt numFmtId="173" formatCode="&quot;IR£&quot;#,##0;[Red]\-&quot;IR£&quot;#,##0"/>
    <numFmt numFmtId="174" formatCode="_-* #,##0.00\ _P_t_s_-;\-* #,##0.00\ _P_t_s_-;_-* &quot;-&quot;??\ _P_t_s_-;_-@_-"/>
    <numFmt numFmtId="175" formatCode="_ * #,##0.00_)&quot;£&quot;_ ;_ * \(#,##0.00\)&quot;£&quot;_ ;_ * &quot;-&quot;??_)&quot;£&quot;_ ;_ @_ "/>
    <numFmt numFmtId="176" formatCode="_ * #,##0.00_)_£_ ;_ * \(#,##0.00\)_£_ ;_ * &quot;-&quot;??_)_£_ ;_ @_ "/>
    <numFmt numFmtId="177" formatCode="#,##0\ &quot;F&quot;;\-#,##0\ &quot;F&quot;"/>
    <numFmt numFmtId="178" formatCode="#,##0\ &quot;F&quot;;[Red]\-#,##0\ &quot;F&quot;"/>
    <numFmt numFmtId="179" formatCode="&quot;$&quot;#,##0.00;[Red]\(&quot;$&quot;#,##0.00\)"/>
    <numFmt numFmtId="180" formatCode="&quot;$&quot;#,##0.00;\(&quot;$&quot;#,##0.00\)"/>
    <numFmt numFmtId="181" formatCode="0.000_)"/>
    <numFmt numFmtId="182" formatCode="#,##0.000000_);[Red]\(#,##0.000000\)"/>
    <numFmt numFmtId="183" formatCode="#,##0.0_);\(#,##0.0\)"/>
    <numFmt numFmtId="184" formatCode="#,##0.000_);\(#,##0.000\)"/>
    <numFmt numFmtId="185" formatCode="General_)"/>
    <numFmt numFmtId="186" formatCode="#,##0.00000_);[Red]\(#,##0.00000\)"/>
    <numFmt numFmtId="187" formatCode="&quot;$&quot;#,##0.0_);\(&quot;$&quot;#,##0.0\)"/>
    <numFmt numFmtId="188" formatCode="&quot;$&quot;#,##0.000_);\(&quot;$&quot;#,##0.000\)"/>
    <numFmt numFmtId="189" formatCode="&quot;$&quot;#,##0.0_);[Red]\(&quot;$&quot;#,##0.0\)"/>
    <numFmt numFmtId="190" formatCode="mm/yy"/>
    <numFmt numFmtId="191" formatCode="0.0"/>
    <numFmt numFmtId="192" formatCode="&quot;$&quot;#,##0\K_);\(&quot;$&quot;#,##0\)\K"/>
    <numFmt numFmtId="193" formatCode="#,##0;[Red]#,##0"/>
    <numFmt numFmtId="194" formatCode="&quot;$&quot;#,##0.0,,_);\(&quot;$&quot;#,##0.0,,\)"/>
    <numFmt numFmtId="195" formatCode="#,##0.0;\(#,##0.0\)"/>
    <numFmt numFmtId="196" formatCode="0%;[Red]\(0%\)"/>
    <numFmt numFmtId="197" formatCode="#,##0.0;[Red]\(#,##0.0\)"/>
    <numFmt numFmtId="198" formatCode="_-&quot;£&quot;* #,##0_-;\-&quot;£&quot;* #,##0_-;_-&quot;£&quot;* &quot;-&quot;_-;_-@_-"/>
    <numFmt numFmtId="199" formatCode="_-&quot;£&quot;* #,##0.00_-;\-&quot;£&quot;* #,##0.00_-;_-&quot;£&quot;* &quot;-&quot;??_-;_-@_-"/>
    <numFmt numFmtId="200" formatCode="m/yy"/>
    <numFmt numFmtId="201" formatCode="\am"/>
    <numFmt numFmtId="202" formatCode=";;;"/>
    <numFmt numFmtId="203" formatCode="0%&quot; *&quot;"/>
    <numFmt numFmtId="204" formatCode="0.0%&quot; *&quot;"/>
    <numFmt numFmtId="205" formatCode="_-* #,##0_-;\-* #,##0_-;_-* &quot;-&quot;_-;_-@_-"/>
    <numFmt numFmtId="206" formatCode="_-* #,##0.00_-;\-* #,##0.00_-;_-* &quot;-&quot;??_-;_-@_-"/>
    <numFmt numFmtId="207" formatCode="_-* #,##0\ &quot;Esc.&quot;_-;\-* #,##0\ &quot;Esc.&quot;_-;_-* &quot;-&quot;\ &quot;Esc.&quot;_-;_-@_-"/>
    <numFmt numFmtId="208" formatCode="_-* #,##0.00\ &quot;Esc.&quot;_-;\-* #,##0.00\ &quot;Esc.&quot;_-;_-* &quot;-&quot;??\ &quot;Esc.&quot;_-;_-@_-"/>
    <numFmt numFmtId="209" formatCode="_-&quot;$&quot;* #,##0_-;\-&quot;$&quot;* #,##0_-;_-&quot;$&quot;* &quot;-&quot;_-;_-@_-"/>
    <numFmt numFmtId="210" formatCode="_-&quot;$&quot;* #,##0.00_-;\-&quot;$&quot;* #,##0.00_-;_-&quot;$&quot;* &quot;-&quot;??_-;_-@_-"/>
    <numFmt numFmtId="211" formatCode="mmm&quot;_&quot;yy"/>
    <numFmt numFmtId="212" formatCode="#,##0;\(#,##0\);"/>
    <numFmt numFmtId="213" formatCode="0.0%;\(0.0%\);"/>
    <numFmt numFmtId="214" formatCode="0.0%;\(0.0%\)"/>
    <numFmt numFmtId="215" formatCode="\$#,##0;\(\$#,##0\)"/>
    <numFmt numFmtId="216" formatCode="#,##0;\(#,##0\);#,##0"/>
    <numFmt numFmtId="217" formatCode="&quot;$&quot;#,##0;\(&quot;$&quot;#,##0\)"/>
    <numFmt numFmtId="218" formatCode="#,##0.00&quot; F&quot;_);[Red]\(#,##0.00&quot; F&quot;\)"/>
    <numFmt numFmtId="219" formatCode="0.00_)"/>
    <numFmt numFmtId="220" formatCode="&quot;per &quot;0"/>
    <numFmt numFmtId="221" formatCode="#,##0&quot; $&quot;;\-#,##0&quot; $&quot;"/>
    <numFmt numFmtId="222" formatCode="0.0%"/>
    <numFmt numFmtId="223" formatCode="0.0%;[Red]\(0.0%\)"/>
    <numFmt numFmtId="224" formatCode="0.00000_)"/>
    <numFmt numFmtId="225" formatCode="0.00_);\(0.00\)"/>
    <numFmt numFmtId="226" formatCode="#,##0_);\(#,##0\);\-"/>
    <numFmt numFmtId="227" formatCode="&quot;$&quot;#,##0.0\K_);\(&quot;$&quot;#,##0.0\)\K"/>
    <numFmt numFmtId="228" formatCode="mm/dd/yy"/>
    <numFmt numFmtId="229" formatCode="_-* #,##0\ _E_s_c_._-;\-* #,##0\ _E_s_c_._-;_-* &quot;-&quot;\ _E_s_c_._-;_-@_-"/>
    <numFmt numFmtId="230" formatCode="&quot;$&quot;#,##0.0"/>
    <numFmt numFmtId="231" formatCode="#,##0.00\ &quot;F&quot;;\-#,##0.00\ &quot;F&quot;"/>
    <numFmt numFmtId="232" formatCode="#,##0.00\ &quot;F&quot;;[Red]\-#,##0.00\ &quot;F&quot;"/>
    <numFmt numFmtId="233" formatCode="_-* #,##0.00\ _E_s_c_._-;\-* #,##0.00\ _E_s_c_._-;_-* &quot;-&quot;??\ _E_s_c_._-;_-@_-"/>
    <numFmt numFmtId="234" formatCode="_ * #,##0_ ;_ * \-#,##0_ ;_ * &quot;-&quot;_ ;_ @_ "/>
    <numFmt numFmtId="235" formatCode="_ * #,##0.00_ ;_ * \-#,##0.00_ ;_ * &quot;-&quot;??_ ;_ @_ "/>
    <numFmt numFmtId="236" formatCode="_ &quot;\&quot;* #,##0_ ;_ &quot;\&quot;* \-#,##0_ ;_ &quot;\&quot;* &quot;-&quot;_ ;_ @_ "/>
    <numFmt numFmtId="237" formatCode="_ &quot;\&quot;* #,##0.00_ ;_ &quot;\&quot;* \-#,##0.00_ ;_ &quot;\&quot;* &quot;-&quot;??_ ;_ @_ "/>
    <numFmt numFmtId="238" formatCode="[$-409]d\-mmm\-yy;@"/>
    <numFmt numFmtId="239" formatCode="[$-409]d\-mmm;@"/>
  </numFmts>
  <fonts count="1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color indexed="12"/>
      <name val="Trebuchet MS"/>
      <family val="2"/>
    </font>
    <font>
      <sz val="10"/>
      <color indexed="8"/>
      <name val="Verdana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10"/>
      <name val="Arial "/>
    </font>
    <font>
      <sz val="10"/>
      <color rgb="FF006100"/>
      <name val="Arial"/>
      <family val="2"/>
    </font>
    <font>
      <sz val="11"/>
      <color rgb="FF000000"/>
      <name val="Calibri"/>
      <family val="2"/>
      <scheme val="minor"/>
    </font>
    <font>
      <sz val="10"/>
      <color rgb="FF9C0006"/>
      <name val="Arial"/>
      <family val="2"/>
    </font>
    <font>
      <sz val="8"/>
      <color theme="1"/>
      <name val="Arial"/>
      <family val="2"/>
    </font>
    <font>
      <sz val="10"/>
      <name val="MS Sans Serif"/>
      <family val="2"/>
    </font>
    <font>
      <sz val="10"/>
      <color theme="1"/>
      <name val="Calibri"/>
      <family val="2"/>
    </font>
    <font>
      <b/>
      <i/>
      <sz val="10"/>
      <name val="Arial "/>
    </font>
    <font>
      <sz val="10"/>
      <name val="Helv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onsolas"/>
      <family val="3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rgb="FFFFFF00"/>
      <name val="Arial"/>
      <family val="2"/>
    </font>
    <font>
      <b/>
      <sz val="8"/>
      <color rgb="FFFFFF0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theme="1"/>
      <name val="Arial"/>
      <family val="2"/>
    </font>
    <font>
      <sz val="10"/>
      <name val="Zapf Chancery"/>
    </font>
    <font>
      <b/>
      <sz val="9"/>
      <name val="Helv"/>
    </font>
    <font>
      <sz val="9"/>
      <color indexed="12"/>
      <name val="Geneva"/>
      <family val="2"/>
    </font>
    <font>
      <sz val="14"/>
      <name val="Terminal"/>
      <family val="3"/>
    </font>
    <font>
      <sz val="14"/>
      <name val="Terminal"/>
      <family val="3"/>
      <charset val="128"/>
    </font>
    <font>
      <sz val="12"/>
      <name val="Arial MT"/>
    </font>
    <font>
      <i/>
      <sz val="8"/>
      <name val="Arial"/>
      <family val="2"/>
    </font>
    <font>
      <sz val="9"/>
      <name val="Tahoma"/>
      <family val="2"/>
    </font>
    <font>
      <sz val="8"/>
      <color indexed="12"/>
      <name val="Tms Rmn"/>
      <family val="1"/>
    </font>
    <font>
      <sz val="8"/>
      <name val="Times New Roman"/>
      <family val="1"/>
    </font>
    <font>
      <b/>
      <sz val="12"/>
      <name val="Tms Rmn"/>
    </font>
    <font>
      <sz val="8"/>
      <name val="Tms Rmn"/>
    </font>
    <font>
      <sz val="10"/>
      <color indexed="18"/>
      <name val="Times New Roman"/>
      <family val="1"/>
    </font>
    <font>
      <b/>
      <sz val="10"/>
      <name val="Helv"/>
    </font>
    <font>
      <sz val="11"/>
      <name val="Tms Rmn"/>
    </font>
    <font>
      <sz val="9"/>
      <color indexed="8"/>
      <name val="Tahoma"/>
      <family val="2"/>
    </font>
    <font>
      <b/>
      <sz val="11"/>
      <name val="Times New Roman"/>
      <family val="1"/>
    </font>
    <font>
      <sz val="10"/>
      <name val="MS Serif"/>
      <family val="1"/>
    </font>
    <font>
      <sz val="10"/>
      <name val="Geneva"/>
      <family val="2"/>
    </font>
    <font>
      <sz val="12"/>
      <color theme="1"/>
      <name val="Arial"/>
      <family val="2"/>
    </font>
    <font>
      <b/>
      <sz val="14"/>
      <name val="Tms Rmn"/>
    </font>
    <font>
      <sz val="10"/>
      <color indexed="24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sz val="13"/>
      <name val="SWISS"/>
    </font>
    <font>
      <sz val="10"/>
      <color indexed="16"/>
      <name val="MS Serif"/>
      <family val="1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i/>
      <sz val="8"/>
      <name val="Times New Roman"/>
      <family val="1"/>
    </font>
    <font>
      <b/>
      <sz val="10"/>
      <color rgb="FFFFFFFF"/>
      <name val="Verdana"/>
      <family val="2"/>
    </font>
    <font>
      <b/>
      <sz val="10"/>
      <color indexed="9"/>
      <name val="Verdana"/>
      <family val="2"/>
    </font>
    <font>
      <sz val="10"/>
      <color rgb="FF000000"/>
      <name val="Verdana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11"/>
      <color rgb="FF000080"/>
      <name val="Arial"/>
      <family val="2"/>
    </font>
    <font>
      <b/>
      <i/>
      <sz val="16"/>
      <name val="Helv"/>
    </font>
    <font>
      <sz val="12"/>
      <name val="Helv"/>
    </font>
    <font>
      <sz val="11"/>
      <color theme="1"/>
      <name val="Calibri"/>
      <family val="2"/>
    </font>
    <font>
      <sz val="10"/>
      <name val="Garamond"/>
      <family val="1"/>
    </font>
    <font>
      <sz val="9"/>
      <name val="Arial"/>
      <family val="2"/>
    </font>
    <font>
      <b/>
      <sz val="13.5"/>
      <name val="MS Sans Serif"/>
      <family val="2"/>
    </font>
    <font>
      <sz val="10"/>
      <name val="Tahoma"/>
      <family val="2"/>
    </font>
    <font>
      <b/>
      <i/>
      <sz val="8"/>
      <name val="Times New Roman"/>
      <family val="1"/>
    </font>
    <font>
      <b/>
      <sz val="10"/>
      <name val="MS Sans Serif"/>
      <family val="2"/>
    </font>
    <font>
      <sz val="9"/>
      <name val="Calibri"/>
      <family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12"/>
      <color indexed="20"/>
      <name val="Arial"/>
      <family val="2"/>
    </font>
    <font>
      <b/>
      <sz val="9"/>
      <color indexed="20"/>
      <name val="Arial"/>
      <family val="2"/>
    </font>
    <font>
      <b/>
      <sz val="18"/>
      <color indexed="62"/>
      <name val="Cambria"/>
      <family val="2"/>
    </font>
    <font>
      <sz val="9"/>
      <name val="Helv"/>
    </font>
    <font>
      <b/>
      <sz val="8"/>
      <color indexed="8"/>
      <name val="Helv"/>
    </font>
    <font>
      <b/>
      <sz val="9"/>
      <color indexed="12"/>
      <name val="Courier New"/>
      <family val="3"/>
    </font>
    <font>
      <b/>
      <sz val="9"/>
      <name val="Arial"/>
      <family val="2"/>
    </font>
    <font>
      <b/>
      <sz val="16"/>
      <color indexed="62"/>
      <name val="Arial"/>
      <family val="2"/>
    </font>
    <font>
      <sz val="8"/>
      <color indexed="10"/>
      <name val="Arial Narrow"/>
      <family val="2"/>
    </font>
    <font>
      <sz val="8"/>
      <color indexed="16"/>
      <name val="Helv"/>
    </font>
    <font>
      <sz val="12"/>
      <name val="굴림체"/>
      <family val="3"/>
      <charset val="129"/>
    </font>
    <font>
      <sz val="11"/>
      <name val="ＭＳ Ｐゴシック"/>
      <family val="3"/>
      <charset val="128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2"/>
      <name val="Arial MT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1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32"/>
        <bgColor indexed="39"/>
      </patternFill>
    </fill>
    <fill>
      <patternFill patternType="solid">
        <f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008080"/>
        <bgColor rgb="FFFFFFFF"/>
      </patternFill>
    </fill>
    <fill>
      <patternFill patternType="solid">
        <fgColor rgb="FF319A63"/>
        <bgColor rgb="FFFFFFFF"/>
      </patternFill>
    </fill>
    <fill>
      <patternFill patternType="solid">
        <fgColor indexed="57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2"/>
        <bgColor indexed="42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22"/>
      </left>
      <right/>
      <top style="thin">
        <color theme="0"/>
      </top>
      <bottom/>
      <diagonal/>
    </border>
    <border>
      <left style="thin">
        <color indexed="2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22"/>
      </left>
      <right/>
      <top/>
      <bottom style="thin">
        <color theme="0" tint="-0.499984740745262"/>
      </bottom>
      <diagonal/>
    </border>
    <border>
      <left style="thin">
        <color indexed="22"/>
      </left>
      <right style="thin">
        <color theme="0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 tint="-0.499984740745262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49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6" fillId="2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31" fillId="0" borderId="0"/>
    <xf numFmtId="0" fontId="20" fillId="0" borderId="0"/>
    <xf numFmtId="44" fontId="20" fillId="0" borderId="0" applyFont="0" applyFill="0" applyBorder="0" applyAlignment="0" applyProtection="0"/>
    <xf numFmtId="0" fontId="20" fillId="0" borderId="0"/>
    <xf numFmtId="44" fontId="1" fillId="0" borderId="0" applyFont="0" applyFill="0" applyBorder="0" applyAlignment="0" applyProtection="0"/>
    <xf numFmtId="0" fontId="32" fillId="2" borderId="0" applyNumberFormat="0" applyBorder="0" applyAlignment="0" applyProtection="0"/>
    <xf numFmtId="0" fontId="34" fillId="3" borderId="0" applyNumberFormat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43" fontId="23" fillId="0" borderId="0" applyFont="0" applyFill="0" applyBorder="0" applyAlignment="0" applyProtection="0"/>
    <xf numFmtId="8" fontId="36" fillId="0" borderId="0" applyFont="0" applyFill="0" applyBorder="0" applyAlignment="0" applyProtection="0"/>
    <xf numFmtId="0" fontId="1" fillId="0" borderId="0"/>
    <xf numFmtId="44" fontId="2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43" fontId="37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37" fillId="0" borderId="0"/>
    <xf numFmtId="0" fontId="26" fillId="0" borderId="0"/>
    <xf numFmtId="0" fontId="33" fillId="0" borderId="0"/>
    <xf numFmtId="44" fontId="36" fillId="0" borderId="0" applyFont="0" applyFill="0" applyBorder="0" applyAlignment="0" applyProtection="0"/>
    <xf numFmtId="0" fontId="25" fillId="0" borderId="0"/>
    <xf numFmtId="0" fontId="25" fillId="0" borderId="0"/>
    <xf numFmtId="0" fontId="3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9" fillId="0" borderId="0"/>
    <xf numFmtId="44" fontId="29" fillId="0" borderId="0" applyFont="0" applyFill="0" applyBorder="0" applyAlignment="0" applyProtection="0"/>
    <xf numFmtId="0" fontId="39" fillId="0" borderId="0"/>
    <xf numFmtId="0" fontId="36" fillId="0" borderId="0"/>
    <xf numFmtId="0" fontId="39" fillId="0" borderId="0"/>
    <xf numFmtId="0" fontId="22" fillId="0" borderId="0" applyNumberFormat="0" applyFill="0" applyBorder="0" applyAlignment="0" applyProtection="0">
      <alignment vertical="top"/>
      <protection locked="0"/>
    </xf>
    <xf numFmtId="44" fontId="29" fillId="0" borderId="0" applyFont="0" applyFill="0" applyBorder="0" applyAlignment="0" applyProtection="0"/>
    <xf numFmtId="0" fontId="33" fillId="0" borderId="0"/>
    <xf numFmtId="44" fontId="47" fillId="0" borderId="0" applyFont="0" applyFill="0" applyBorder="0" applyAlignment="0" applyProtection="0"/>
    <xf numFmtId="0" fontId="1" fillId="8" borderId="8" applyNumberFormat="0" applyFont="0" applyAlignment="0" applyProtection="0"/>
    <xf numFmtId="43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25" fillId="0" borderId="0" applyFont="0" applyFill="0" applyBorder="0" applyAlignment="0" applyProtection="0"/>
    <xf numFmtId="0" fontId="1" fillId="8" borderId="8" applyNumberFormat="0" applyFont="0" applyAlignment="0" applyProtection="0"/>
    <xf numFmtId="0" fontId="25" fillId="0" borderId="0"/>
    <xf numFmtId="0" fontId="25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0" fillId="0" borderId="0"/>
    <xf numFmtId="0" fontId="33" fillId="0" borderId="0"/>
    <xf numFmtId="0" fontId="36" fillId="0" borderId="0"/>
    <xf numFmtId="0" fontId="25" fillId="0" borderId="0"/>
    <xf numFmtId="0" fontId="48" fillId="0" borderId="0" applyNumberFormat="0" applyFill="0" applyBorder="0" applyAlignment="0" applyProtection="0"/>
    <xf numFmtId="0" fontId="1" fillId="0" borderId="0"/>
    <xf numFmtId="44" fontId="2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44" fontId="29" fillId="0" borderId="0" applyFont="0" applyFill="0" applyBorder="0" applyAlignment="0" applyProtection="0"/>
    <xf numFmtId="0" fontId="29" fillId="0" borderId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49" fillId="58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9" borderId="0" applyNumberFormat="0" applyBorder="0" applyAlignment="0" applyProtection="0"/>
    <xf numFmtId="0" fontId="50" fillId="43" borderId="0" applyNumberFormat="0" applyBorder="0" applyAlignment="0" applyProtection="0"/>
    <xf numFmtId="0" fontId="51" fillId="60" borderId="19" applyNumberFormat="0" applyAlignment="0" applyProtection="0"/>
    <xf numFmtId="0" fontId="52" fillId="61" borderId="47" applyNumberFormat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4" fillId="44" borderId="0" applyNumberFormat="0" applyBorder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7" fillId="0" borderId="50" applyNumberFormat="0" applyFill="0" applyAlignment="0" applyProtection="0"/>
    <xf numFmtId="0" fontId="57" fillId="0" borderId="0" applyNumberFormat="0" applyFill="0" applyBorder="0" applyAlignment="0" applyProtection="0"/>
    <xf numFmtId="0" fontId="58" fillId="47" borderId="19" applyNumberFormat="0" applyAlignment="0" applyProtection="0"/>
    <xf numFmtId="0" fontId="59" fillId="0" borderId="51" applyNumberFormat="0" applyFill="0" applyAlignment="0" applyProtection="0"/>
    <xf numFmtId="0" fontId="60" fillId="62" borderId="0" applyNumberFormat="0" applyBorder="0" applyAlignment="0" applyProtection="0"/>
    <xf numFmtId="0" fontId="25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61" fillId="0" borderId="0"/>
    <xf numFmtId="0" fontId="29" fillId="0" borderId="0"/>
    <xf numFmtId="0" fontId="61" fillId="0" borderId="0"/>
    <xf numFmtId="0" fontId="29" fillId="0" borderId="0"/>
    <xf numFmtId="0" fontId="61" fillId="0" borderId="0"/>
    <xf numFmtId="0" fontId="61" fillId="0" borderId="0"/>
    <xf numFmtId="0" fontId="29" fillId="0" borderId="0"/>
    <xf numFmtId="0" fontId="6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6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63" borderId="52" applyNumberFormat="0" applyFont="0" applyAlignment="0" applyProtection="0"/>
    <xf numFmtId="0" fontId="62" fillId="60" borderId="53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1" fillId="0" borderId="0" applyFont="0" applyFill="0" applyBorder="0" applyAlignment="0" applyProtection="0"/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63" fillId="0" borderId="0" applyNumberFormat="0" applyFill="0" applyBorder="0" applyAlignment="0" applyProtection="0"/>
    <xf numFmtId="0" fontId="64" fillId="0" borderId="54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3" fontId="67" fillId="0" borderId="0" applyNumberFormat="0" applyFont="0" applyFill="0" applyBorder="0" applyProtection="0"/>
    <xf numFmtId="168" fontId="68" fillId="0" borderId="0" applyNumberFormat="0" applyFont="0" applyFill="0" applyBorder="0" applyProtection="0">
      <alignment vertical="top"/>
    </xf>
    <xf numFmtId="169" fontId="69" fillId="0" borderId="0" applyFont="0" applyFill="0" applyBorder="0" applyAlignment="0" applyProtection="0">
      <alignment horizontal="right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39" fillId="0" borderId="0"/>
    <xf numFmtId="0" fontId="25" fillId="0" borderId="0"/>
    <xf numFmtId="37" fontId="25" fillId="0" borderId="0"/>
    <xf numFmtId="0" fontId="39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0" fontId="39" fillId="0" borderId="0"/>
    <xf numFmtId="37" fontId="25" fillId="0" borderId="0"/>
    <xf numFmtId="37" fontId="25" fillId="0" borderId="0"/>
    <xf numFmtId="0" fontId="25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0" fontId="39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25" fillId="0" borderId="0"/>
    <xf numFmtId="0" fontId="25" fillId="0" borderId="0"/>
    <xf numFmtId="0" fontId="39" fillId="0" borderId="0"/>
    <xf numFmtId="0" fontId="39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25" fillId="0" borderId="0"/>
    <xf numFmtId="0" fontId="39" fillId="0" borderId="0"/>
    <xf numFmtId="0" fontId="25" fillId="0" borderId="0"/>
    <xf numFmtId="0" fontId="25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0" fontId="25" fillId="0" borderId="0"/>
    <xf numFmtId="37" fontId="25" fillId="0" borderId="0"/>
    <xf numFmtId="37" fontId="25" fillId="0" borderId="0"/>
    <xf numFmtId="0" fontId="39" fillId="0" borderId="0"/>
    <xf numFmtId="0" fontId="25" fillId="0" borderId="0"/>
    <xf numFmtId="0" fontId="25" fillId="0" borderId="0"/>
    <xf numFmtId="0" fontId="39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39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39" fontId="70" fillId="0" borderId="0"/>
    <xf numFmtId="39" fontId="71" fillId="0" borderId="0"/>
    <xf numFmtId="39" fontId="71" fillId="0" borderId="0"/>
    <xf numFmtId="1" fontId="36" fillId="0" borderId="0"/>
    <xf numFmtId="9" fontId="25" fillId="0" borderId="0"/>
    <xf numFmtId="0" fontId="36" fillId="0" borderId="0"/>
    <xf numFmtId="0" fontId="36" fillId="0" borderId="0"/>
    <xf numFmtId="2" fontId="36" fillId="0" borderId="0"/>
    <xf numFmtId="10" fontId="36" fillId="0" borderId="0"/>
    <xf numFmtId="1" fontId="39" fillId="0" borderId="0" applyFont="0" applyFill="0" applyBorder="0" applyAlignment="0" applyProtection="0"/>
    <xf numFmtId="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3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49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0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37" fontId="72" fillId="0" borderId="0">
      <alignment horizontal="center"/>
    </xf>
    <xf numFmtId="0" fontId="29" fillId="64" borderId="0" applyNumberFormat="0" applyBorder="0" applyAlignment="0" applyProtection="0"/>
    <xf numFmtId="0" fontId="29" fillId="65" borderId="0" applyNumberFormat="0" applyBorder="0" applyAlignment="0" applyProtection="0"/>
    <xf numFmtId="0" fontId="49" fillId="6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49" fillId="56" borderId="0" applyNumberFormat="0" applyBorder="0" applyAlignment="0" applyProtection="0"/>
    <xf numFmtId="0" fontId="29" fillId="67" borderId="0" applyNumberFormat="0" applyBorder="0" applyAlignment="0" applyProtection="0"/>
    <xf numFmtId="0" fontId="29" fillId="68" borderId="0" applyNumberFormat="0" applyBorder="0" applyAlignment="0" applyProtection="0"/>
    <xf numFmtId="0" fontId="49" fillId="69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49" fillId="57" borderId="0" applyNumberFormat="0" applyBorder="0" applyAlignment="0" applyProtection="0"/>
    <xf numFmtId="0" fontId="29" fillId="70" borderId="0" applyNumberFormat="0" applyBorder="0" applyAlignment="0" applyProtection="0"/>
    <xf numFmtId="0" fontId="29" fillId="71" borderId="0" applyNumberFormat="0" applyBorder="0" applyAlignment="0" applyProtection="0"/>
    <xf numFmtId="0" fontId="49" fillId="72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49" fillId="58" borderId="0" applyNumberFormat="0" applyBorder="0" applyAlignment="0" applyProtection="0"/>
    <xf numFmtId="0" fontId="29" fillId="71" borderId="0" applyNumberFormat="0" applyBorder="0" applyAlignment="0" applyProtection="0"/>
    <xf numFmtId="0" fontId="29" fillId="72" borderId="0" applyNumberFormat="0" applyBorder="0" applyAlignment="0" applyProtection="0"/>
    <xf numFmtId="0" fontId="49" fillId="72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49" fillId="53" borderId="0" applyNumberFormat="0" applyBorder="0" applyAlignment="0" applyProtection="0"/>
    <xf numFmtId="0" fontId="29" fillId="64" borderId="0" applyNumberFormat="0" applyBorder="0" applyAlignment="0" applyProtection="0"/>
    <xf numFmtId="0" fontId="29" fillId="65" borderId="0" applyNumberFormat="0" applyBorder="0" applyAlignment="0" applyProtection="0"/>
    <xf numFmtId="0" fontId="49" fillId="65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49" fillId="54" borderId="0" applyNumberFormat="0" applyBorder="0" applyAlignment="0" applyProtection="0"/>
    <xf numFmtId="0" fontId="29" fillId="73" borderId="0" applyNumberFormat="0" applyBorder="0" applyAlignment="0" applyProtection="0"/>
    <xf numFmtId="0" fontId="29" fillId="68" borderId="0" applyNumberFormat="0" applyBorder="0" applyAlignment="0" applyProtection="0"/>
    <xf numFmtId="0" fontId="49" fillId="74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37" fontId="25" fillId="0" borderId="0"/>
    <xf numFmtId="37" fontId="25" fillId="0" borderId="0"/>
    <xf numFmtId="0" fontId="25" fillId="0" borderId="0"/>
    <xf numFmtId="0" fontId="25" fillId="0" borderId="0" applyFont="0" applyFill="0" applyBorder="0" applyAlignment="0" applyProtection="0"/>
    <xf numFmtId="0" fontId="73" fillId="0" borderId="0"/>
    <xf numFmtId="0" fontId="74" fillId="75" borderId="0" applyNumberFormat="0" applyFont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75" fillId="0" borderId="0" applyNumberFormat="0" applyFill="0" applyBorder="0" applyAlignment="0" applyProtection="0"/>
    <xf numFmtId="172" fontId="76" fillId="0" borderId="0">
      <alignment horizontal="right"/>
    </xf>
    <xf numFmtId="173" fontId="25" fillId="0" borderId="0" applyFill="0" applyBorder="0" applyAlignment="0"/>
    <xf numFmtId="174" fontId="25" fillId="0" borderId="0" applyFill="0" applyBorder="0" applyAlignment="0"/>
    <xf numFmtId="175" fontId="25" fillId="0" borderId="0" applyFill="0" applyBorder="0" applyAlignment="0"/>
    <xf numFmtId="176" fontId="25" fillId="0" borderId="0" applyFill="0" applyBorder="0" applyAlignment="0"/>
    <xf numFmtId="177" fontId="25" fillId="0" borderId="0" applyFill="0" applyBorder="0" applyAlignment="0"/>
    <xf numFmtId="173" fontId="25" fillId="0" borderId="0" applyFill="0" applyBorder="0" applyAlignment="0"/>
    <xf numFmtId="178" fontId="25" fillId="0" borderId="0" applyFill="0" applyBorder="0" applyAlignment="0"/>
    <xf numFmtId="174" fontId="25" fillId="0" borderId="0" applyFill="0" applyBorder="0" applyAlignment="0"/>
    <xf numFmtId="0" fontId="51" fillId="60" borderId="19" applyNumberFormat="0" applyAlignment="0" applyProtection="0"/>
    <xf numFmtId="0" fontId="51" fillId="60" borderId="19" applyNumberFormat="0" applyAlignment="0" applyProtection="0"/>
    <xf numFmtId="168" fontId="77" fillId="0" borderId="0" applyNumberFormat="0" applyFont="0" applyFill="0" applyBorder="0" applyProtection="0">
      <alignment horizontal="centerContinuous"/>
    </xf>
    <xf numFmtId="179" fontId="78" fillId="0" borderId="0">
      <alignment horizontal="right"/>
    </xf>
    <xf numFmtId="180" fontId="78" fillId="0" borderId="0"/>
    <xf numFmtId="1" fontId="79" fillId="0" borderId="0"/>
    <xf numFmtId="0" fontId="52" fillId="61" borderId="47" applyNumberFormat="0" applyAlignment="0" applyProtection="0"/>
    <xf numFmtId="0" fontId="52" fillId="61" borderId="47" applyNumberFormat="0" applyAlignment="0" applyProtection="0"/>
    <xf numFmtId="0" fontId="24" fillId="0" borderId="55">
      <alignment horizontal="center"/>
    </xf>
    <xf numFmtId="1" fontId="80" fillId="0" borderId="0" applyFill="0" applyBorder="0" applyProtection="0">
      <alignment horizontal="center"/>
    </xf>
    <xf numFmtId="1" fontId="80" fillId="0" borderId="17" applyFill="0" applyProtection="0">
      <alignment horizontal="centerContinuous"/>
    </xf>
    <xf numFmtId="181" fontId="81" fillId="0" borderId="0"/>
    <xf numFmtId="181" fontId="81" fillId="0" borderId="0"/>
    <xf numFmtId="181" fontId="81" fillId="0" borderId="0"/>
    <xf numFmtId="181" fontId="81" fillId="0" borderId="0"/>
    <xf numFmtId="181" fontId="81" fillId="0" borderId="0"/>
    <xf numFmtId="181" fontId="81" fillId="0" borderId="0"/>
    <xf numFmtId="181" fontId="81" fillId="0" borderId="0"/>
    <xf numFmtId="181" fontId="81" fillId="0" borderId="0"/>
    <xf numFmtId="182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83" fontId="39" fillId="0" borderId="0" applyFont="0" applyFill="0" applyBorder="0" applyAlignment="0" applyProtection="0"/>
    <xf numFmtId="39" fontId="39" fillId="0" borderId="0" applyFont="0" applyFill="0" applyBorder="0" applyAlignment="0" applyProtection="0"/>
    <xf numFmtId="184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5" fillId="0" borderId="0"/>
    <xf numFmtId="3" fontId="25" fillId="0" borderId="0" applyFont="0" applyFill="0" applyBorder="0" applyAlignment="0" applyProtection="0"/>
    <xf numFmtId="164" fontId="82" fillId="0" borderId="52" applyFont="0" applyBorder="0"/>
    <xf numFmtId="185" fontId="83" fillId="0" borderId="0" applyFill="0" applyBorder="0">
      <alignment horizontal="left"/>
    </xf>
    <xf numFmtId="0" fontId="84" fillId="0" borderId="0" applyNumberFormat="0" applyAlignment="0">
      <alignment horizontal="left"/>
    </xf>
    <xf numFmtId="186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87" fontId="85" fillId="0" borderId="0" applyFont="0" applyFill="0" applyBorder="0" applyAlignment="0" applyProtection="0"/>
    <xf numFmtId="7" fontId="39" fillId="0" borderId="0" applyFont="0" applyFill="0" applyBorder="0" applyAlignment="0" applyProtection="0"/>
    <xf numFmtId="188" fontId="3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6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89" fontId="87" fillId="0" borderId="0" applyFont="0" applyFill="0" applyBorder="0" applyAlignment="0" applyProtection="0"/>
    <xf numFmtId="5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4" fontId="61" fillId="0" borderId="0" applyFill="0" applyBorder="0" applyAlignment="0"/>
    <xf numFmtId="190" fontId="39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9" fillId="0" borderId="0"/>
    <xf numFmtId="191" fontId="78" fillId="0" borderId="0"/>
    <xf numFmtId="38" fontId="36" fillId="0" borderId="57">
      <alignment vertical="center"/>
    </xf>
    <xf numFmtId="39" fontId="89" fillId="0" borderId="0"/>
    <xf numFmtId="43" fontId="25" fillId="0" borderId="0" applyFont="0" applyFill="0" applyBorder="0" applyAlignment="0" applyProtection="0"/>
    <xf numFmtId="0" fontId="90" fillId="0" borderId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66" fontId="82" fillId="0" borderId="52" applyFont="0" applyBorder="0"/>
    <xf numFmtId="194" fontId="23" fillId="0" borderId="58" applyFont="0" applyFill="0" applyBorder="0" applyProtection="0"/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91" fillId="76" borderId="0"/>
    <xf numFmtId="0" fontId="64" fillId="77" borderId="0" applyNumberFormat="0" applyBorder="0" applyAlignment="0" applyProtection="0"/>
    <xf numFmtId="0" fontId="64" fillId="78" borderId="0" applyNumberFormat="0" applyBorder="0" applyAlignment="0" applyProtection="0"/>
    <xf numFmtId="0" fontId="64" fillId="79" borderId="0" applyNumberFormat="0" applyBorder="0" applyAlignment="0" applyProtection="0"/>
    <xf numFmtId="173" fontId="25" fillId="0" borderId="0" applyFill="0" applyBorder="0" applyAlignment="0"/>
    <xf numFmtId="174" fontId="25" fillId="0" borderId="0" applyFill="0" applyBorder="0" applyAlignment="0"/>
    <xf numFmtId="173" fontId="25" fillId="0" borderId="0" applyFill="0" applyBorder="0" applyAlignment="0"/>
    <xf numFmtId="178" fontId="25" fillId="0" borderId="0" applyFill="0" applyBorder="0" applyAlignment="0"/>
    <xf numFmtId="174" fontId="25" fillId="0" borderId="0" applyFill="0" applyBorder="0" applyAlignment="0"/>
    <xf numFmtId="0" fontId="92" fillId="0" borderId="0" applyNumberFormat="0" applyAlignment="0">
      <alignment horizontal="left"/>
    </xf>
    <xf numFmtId="170" fontId="25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2" fontId="25" fillId="0" borderId="0" applyFont="0" applyFill="0" applyBorder="0" applyAlignment="0" applyProtection="0"/>
    <xf numFmtId="195" fontId="76" fillId="0" borderId="0"/>
    <xf numFmtId="2" fontId="78" fillId="0" borderId="0"/>
    <xf numFmtId="196" fontId="76" fillId="0" borderId="0"/>
    <xf numFmtId="197" fontId="78" fillId="0" borderId="0"/>
    <xf numFmtId="198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3" fontId="39" fillId="0" borderId="0" applyNumberFormat="0" applyFont="0" applyFill="0" applyBorder="0" applyAlignment="0"/>
    <xf numFmtId="0" fontId="54" fillId="44" borderId="0" applyNumberFormat="0" applyBorder="0" applyAlignment="0" applyProtection="0"/>
    <xf numFmtId="0" fontId="6" fillId="2" borderId="0" applyNumberFormat="0" applyBorder="0" applyAlignment="0" applyProtection="0"/>
    <xf numFmtId="0" fontId="54" fillId="44" borderId="0" applyNumberFormat="0" applyBorder="0" applyAlignment="0" applyProtection="0"/>
    <xf numFmtId="38" fontId="23" fillId="38" borderId="0" applyNumberFormat="0" applyBorder="0" applyAlignment="0" applyProtection="0"/>
    <xf numFmtId="200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93" fillId="0" borderId="20" applyNumberFormat="0" applyAlignment="0" applyProtection="0">
      <alignment horizontal="left" vertical="center"/>
    </xf>
    <xf numFmtId="0" fontId="93" fillId="0" borderId="56">
      <alignment horizontal="left" vertical="center"/>
    </xf>
    <xf numFmtId="0" fontId="55" fillId="0" borderId="48" applyNumberFormat="0" applyFill="0" applyAlignment="0" applyProtection="0"/>
    <xf numFmtId="0" fontId="55" fillId="0" borderId="48" applyNumberFormat="0" applyFill="0" applyAlignment="0" applyProtection="0"/>
    <xf numFmtId="0" fontId="56" fillId="0" borderId="49" applyNumberFormat="0" applyFill="0" applyAlignment="0" applyProtection="0"/>
    <xf numFmtId="0" fontId="56" fillId="0" borderId="49" applyNumberFormat="0" applyFill="0" applyAlignment="0" applyProtection="0"/>
    <xf numFmtId="0" fontId="57" fillId="0" borderId="50" applyNumberFormat="0" applyFill="0" applyAlignment="0" applyProtection="0"/>
    <xf numFmtId="0" fontId="57" fillId="0" borderId="5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202" fontId="39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top"/>
      <protection locked="0"/>
    </xf>
    <xf numFmtId="10" fontId="23" fillId="80" borderId="10" applyNumberFormat="0" applyBorder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0" fontId="58" fillId="47" borderId="19" applyNumberFormat="0" applyAlignment="0" applyProtection="0"/>
    <xf numFmtId="168" fontId="78" fillId="0" borderId="0"/>
    <xf numFmtId="38" fontId="95" fillId="0" borderId="0" applyNumberFormat="0" applyBorder="0" applyProtection="0">
      <alignment horizontal="left"/>
    </xf>
    <xf numFmtId="173" fontId="25" fillId="0" borderId="0" applyFill="0" applyBorder="0" applyAlignment="0"/>
    <xf numFmtId="174" fontId="25" fillId="0" borderId="0" applyFill="0" applyBorder="0" applyAlignment="0"/>
    <xf numFmtId="173" fontId="25" fillId="0" borderId="0" applyFill="0" applyBorder="0" applyAlignment="0"/>
    <xf numFmtId="178" fontId="25" fillId="0" borderId="0" applyFill="0" applyBorder="0" applyAlignment="0"/>
    <xf numFmtId="174" fontId="25" fillId="0" borderId="0" applyFill="0" applyBorder="0" applyAlignment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203" fontId="25" fillId="0" borderId="0" applyFont="0" applyFill="0" applyBorder="0" applyAlignment="0" applyProtection="0"/>
    <xf numFmtId="204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0" fontId="25" fillId="38" borderId="10" applyNumberFormat="0" applyFont="0" applyFill="0">
      <alignment horizontal="center" vertical="top" shrinkToFit="1"/>
    </xf>
    <xf numFmtId="0" fontId="25" fillId="38" borderId="10" applyNumberFormat="0" applyFont="0" applyFill="0">
      <alignment horizontal="center" vertical="top"/>
    </xf>
    <xf numFmtId="41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/>
    <xf numFmtId="0" fontId="61" fillId="81" borderId="52"/>
    <xf numFmtId="0" fontId="96" fillId="82" borderId="59">
      <alignment horizontal="center" wrapText="1"/>
    </xf>
    <xf numFmtId="0" fontId="96" fillId="83" borderId="60">
      <alignment horizontal="center" wrapText="1"/>
    </xf>
    <xf numFmtId="0" fontId="97" fillId="84" borderId="45">
      <alignment horizontal="center" wrapText="1"/>
    </xf>
    <xf numFmtId="212" fontId="28" fillId="85" borderId="45">
      <alignment horizontal="right" vertical="center"/>
    </xf>
    <xf numFmtId="213" fontId="28" fillId="85" borderId="45">
      <alignment horizontal="right" vertical="center"/>
    </xf>
    <xf numFmtId="214" fontId="98" fillId="86" borderId="60">
      <alignment horizontal="right" vertical="center"/>
    </xf>
    <xf numFmtId="215" fontId="98" fillId="87" borderId="60">
      <alignment horizontal="right" vertical="center"/>
    </xf>
    <xf numFmtId="214" fontId="96" fillId="83" borderId="59">
      <alignment horizontal="right" vertical="top"/>
    </xf>
    <xf numFmtId="213" fontId="97" fillId="84" borderId="61">
      <alignment horizontal="right" vertical="top"/>
    </xf>
    <xf numFmtId="0" fontId="99" fillId="88" borderId="62">
      <alignment vertical="center" wrapText="1"/>
    </xf>
    <xf numFmtId="214" fontId="28" fillId="85" borderId="45">
      <alignment horizontal="right" vertical="center"/>
    </xf>
    <xf numFmtId="0" fontId="97" fillId="84" borderId="45">
      <alignment horizontal="center" wrapText="1"/>
    </xf>
    <xf numFmtId="214" fontId="97" fillId="84" borderId="61">
      <alignment horizontal="right" vertical="top"/>
    </xf>
    <xf numFmtId="0" fontId="96" fillId="83" borderId="60">
      <alignment horizontal="center" wrapText="1"/>
    </xf>
    <xf numFmtId="0" fontId="97" fillId="84" borderId="45">
      <alignment horizontal="center" wrapText="1"/>
    </xf>
    <xf numFmtId="215" fontId="98" fillId="86" borderId="60">
      <alignment horizontal="right" vertical="center"/>
    </xf>
    <xf numFmtId="0" fontId="28" fillId="85" borderId="45">
      <alignment horizontal="left" vertical="top" wrapText="1"/>
    </xf>
    <xf numFmtId="0" fontId="28" fillId="88" borderId="45">
      <alignment horizontal="left" vertical="top" wrapText="1"/>
    </xf>
    <xf numFmtId="0" fontId="61" fillId="81" borderId="0"/>
    <xf numFmtId="216" fontId="28" fillId="85" borderId="45">
      <alignment horizontal="right" vertical="center"/>
    </xf>
    <xf numFmtId="217" fontId="28" fillId="85" borderId="45">
      <alignment horizontal="right" vertical="center"/>
    </xf>
    <xf numFmtId="216" fontId="28" fillId="85" borderId="45">
      <alignment horizontal="right" vertical="center"/>
    </xf>
    <xf numFmtId="216" fontId="28" fillId="85" borderId="45">
      <alignment horizontal="right" vertical="center"/>
    </xf>
    <xf numFmtId="216" fontId="28" fillId="88" borderId="45">
      <alignment horizontal="right" vertical="center"/>
    </xf>
    <xf numFmtId="217" fontId="28" fillId="88" borderId="45">
      <alignment horizontal="right" vertical="center"/>
    </xf>
    <xf numFmtId="216" fontId="28" fillId="88" borderId="45">
      <alignment horizontal="right" vertical="center"/>
    </xf>
    <xf numFmtId="216" fontId="28" fillId="88" borderId="45">
      <alignment horizontal="right" vertical="center"/>
    </xf>
    <xf numFmtId="0" fontId="97" fillId="84" borderId="45">
      <alignment vertical="top" wrapText="1"/>
    </xf>
    <xf numFmtId="0" fontId="28" fillId="85" borderId="45">
      <alignment horizontal="left" vertical="top" wrapText="1"/>
    </xf>
    <xf numFmtId="0" fontId="100" fillId="88" borderId="63">
      <alignment horizontal="center" vertical="center"/>
    </xf>
    <xf numFmtId="0" fontId="101" fillId="86" borderId="59">
      <alignment horizontal="center" wrapText="1"/>
    </xf>
    <xf numFmtId="0" fontId="96" fillId="83" borderId="60">
      <alignment horizontal="center" wrapText="1"/>
    </xf>
    <xf numFmtId="0" fontId="97" fillId="84" borderId="45">
      <alignment horizontal="center" wrapText="1"/>
    </xf>
    <xf numFmtId="4" fontId="78" fillId="0" borderId="0"/>
    <xf numFmtId="0" fontId="60" fillId="62" borderId="0" applyNumberFormat="0" applyBorder="0" applyAlignment="0" applyProtection="0"/>
    <xf numFmtId="0" fontId="60" fillId="62" borderId="0" applyNumberFormat="0" applyBorder="0" applyAlignment="0" applyProtection="0"/>
    <xf numFmtId="0" fontId="25" fillId="0" borderId="0"/>
    <xf numFmtId="0" fontId="30" fillId="89" borderId="64">
      <alignment horizontal="center" wrapText="1"/>
    </xf>
    <xf numFmtId="216" fontId="21" fillId="89" borderId="0">
      <alignment horizontal="center" vertical="center"/>
    </xf>
    <xf numFmtId="0" fontId="30" fillId="89" borderId="64">
      <alignment horizontal="center" wrapText="1"/>
    </xf>
    <xf numFmtId="216" fontId="21" fillId="89" borderId="0">
      <alignment horizontal="right" vertical="center"/>
    </xf>
    <xf numFmtId="0" fontId="30" fillId="89" borderId="64">
      <alignment vertical="center" wrapText="1"/>
    </xf>
    <xf numFmtId="0" fontId="21" fillId="89" borderId="0">
      <alignment horizontal="left" vertical="top" wrapText="1"/>
    </xf>
    <xf numFmtId="0" fontId="21" fillId="89" borderId="64">
      <alignment horizontal="center" vertical="center"/>
    </xf>
    <xf numFmtId="0" fontId="30" fillId="89" borderId="64">
      <alignment horizontal="right" wrapText="1"/>
    </xf>
    <xf numFmtId="0" fontId="25" fillId="0" borderId="0"/>
    <xf numFmtId="0" fontId="30" fillId="89" borderId="64">
      <alignment horizontal="center" wrapText="1"/>
    </xf>
    <xf numFmtId="216" fontId="21" fillId="89" borderId="0">
      <alignment horizontal="center" vertical="center"/>
    </xf>
    <xf numFmtId="0" fontId="30" fillId="89" borderId="64">
      <alignment horizontal="center" wrapText="1"/>
    </xf>
    <xf numFmtId="216" fontId="21" fillId="89" borderId="0">
      <alignment horizontal="right" vertical="center"/>
    </xf>
    <xf numFmtId="0" fontId="30" fillId="89" borderId="64">
      <alignment vertical="center" wrapText="1"/>
    </xf>
    <xf numFmtId="0" fontId="21" fillId="89" borderId="0">
      <alignment horizontal="left" vertical="top" wrapText="1"/>
    </xf>
    <xf numFmtId="0" fontId="21" fillId="89" borderId="64">
      <alignment horizontal="center" vertical="center"/>
    </xf>
    <xf numFmtId="0" fontId="30" fillId="89" borderId="64">
      <alignment horizontal="right" wrapText="1"/>
    </xf>
    <xf numFmtId="0" fontId="25" fillId="0" borderId="0"/>
    <xf numFmtId="0" fontId="30" fillId="89" borderId="64">
      <alignment horizontal="center" wrapText="1"/>
    </xf>
    <xf numFmtId="217" fontId="21" fillId="89" borderId="0">
      <alignment horizontal="right" vertical="center"/>
    </xf>
    <xf numFmtId="0" fontId="30" fillId="89" borderId="64">
      <alignment horizontal="center" wrapText="1"/>
    </xf>
    <xf numFmtId="0" fontId="30" fillId="89" borderId="64">
      <alignment vertical="center" wrapText="1"/>
    </xf>
    <xf numFmtId="216" fontId="21" fillId="89" borderId="0">
      <alignment horizontal="right" vertical="center"/>
    </xf>
    <xf numFmtId="0" fontId="21" fillId="89" borderId="0">
      <alignment horizontal="left" vertical="top" wrapText="1"/>
    </xf>
    <xf numFmtId="217" fontId="21" fillId="89" borderId="0">
      <alignment horizontal="left" vertical="top" wrapText="1"/>
    </xf>
    <xf numFmtId="0" fontId="21" fillId="89" borderId="64">
      <alignment horizontal="center" vertical="center"/>
    </xf>
    <xf numFmtId="0" fontId="30" fillId="89" borderId="64">
      <alignment horizontal="right" wrapText="1"/>
    </xf>
    <xf numFmtId="0" fontId="25" fillId="0" borderId="0"/>
    <xf numFmtId="0" fontId="30" fillId="89" borderId="64">
      <alignment horizontal="right" wrapText="1"/>
    </xf>
    <xf numFmtId="217" fontId="21" fillId="89" borderId="0">
      <alignment horizontal="right" vertical="center"/>
    </xf>
    <xf numFmtId="0" fontId="30" fillId="89" borderId="64">
      <alignment horizontal="right" wrapText="1"/>
    </xf>
    <xf numFmtId="216" fontId="21" fillId="89" borderId="0">
      <alignment horizontal="right" vertical="center"/>
    </xf>
    <xf numFmtId="0" fontId="30" fillId="89" borderId="64">
      <alignment vertical="center" wrapText="1"/>
    </xf>
    <xf numFmtId="0" fontId="21" fillId="89" borderId="0">
      <alignment horizontal="left" vertical="top" wrapText="1"/>
    </xf>
    <xf numFmtId="217" fontId="21" fillId="89" borderId="0">
      <alignment horizontal="left" vertical="top" wrapText="1"/>
    </xf>
    <xf numFmtId="0" fontId="21" fillId="89" borderId="64">
      <alignment horizontal="center" vertical="center"/>
    </xf>
    <xf numFmtId="0" fontId="30" fillId="89" borderId="64">
      <alignment horizontal="right" wrapText="1"/>
    </xf>
    <xf numFmtId="218" fontId="25" fillId="0" borderId="0"/>
    <xf numFmtId="219" fontId="102" fillId="0" borderId="0"/>
    <xf numFmtId="0" fontId="103" fillId="0" borderId="0"/>
    <xf numFmtId="0" fontId="103" fillId="0" borderId="0"/>
    <xf numFmtId="0" fontId="103" fillId="0" borderId="0"/>
    <xf numFmtId="0" fontId="103" fillId="0" borderId="0"/>
    <xf numFmtId="0" fontId="39" fillId="0" borderId="0"/>
    <xf numFmtId="0" fontId="25" fillId="0" borderId="0"/>
    <xf numFmtId="0" fontId="1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170" fontId="25" fillId="0" borderId="0"/>
    <xf numFmtId="170" fontId="25" fillId="0" borderId="0"/>
    <xf numFmtId="17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0" fontId="1" fillId="0" borderId="0"/>
    <xf numFmtId="170" fontId="1" fillId="0" borderId="0"/>
    <xf numFmtId="0" fontId="104" fillId="0" borderId="0"/>
    <xf numFmtId="0" fontId="25" fillId="0" borderId="0"/>
    <xf numFmtId="0" fontId="25" fillId="0" borderId="0"/>
    <xf numFmtId="0" fontId="1" fillId="0" borderId="0"/>
    <xf numFmtId="0" fontId="20" fillId="0" borderId="0"/>
    <xf numFmtId="170" fontId="25" fillId="0" borderId="0"/>
    <xf numFmtId="170" fontId="1" fillId="0" borderId="0"/>
    <xf numFmtId="170" fontId="1" fillId="0" borderId="0"/>
    <xf numFmtId="170" fontId="25" fillId="0" borderId="0"/>
    <xf numFmtId="170" fontId="25" fillId="0" borderId="0"/>
    <xf numFmtId="0" fontId="25" fillId="0" borderId="0"/>
    <xf numFmtId="0" fontId="39" fillId="0" borderId="0" applyProtection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86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95" fillId="0" borderId="0" applyBorder="0">
      <alignment horizontal="left"/>
    </xf>
    <xf numFmtId="0" fontId="25" fillId="63" borderId="52" applyNumberFormat="0" applyFont="0" applyAlignment="0" applyProtection="0"/>
    <xf numFmtId="0" fontId="29" fillId="63" borderId="52" applyNumberFormat="0" applyFont="0" applyAlignment="0" applyProtection="0"/>
    <xf numFmtId="3" fontId="36" fillId="0" borderId="0" quotePrefix="1"/>
    <xf numFmtId="38" fontId="105" fillId="0" borderId="0"/>
    <xf numFmtId="3" fontId="106" fillId="0" borderId="46" applyBorder="0"/>
    <xf numFmtId="43" fontId="89" fillId="0" borderId="0" applyFont="0" applyFill="0" applyBorder="0" applyAlignment="0" applyProtection="0"/>
    <xf numFmtId="41" fontId="89" fillId="0" borderId="0" applyFont="0" applyFill="0" applyBorder="0" applyAlignment="0" applyProtection="0"/>
    <xf numFmtId="0" fontId="107" fillId="0" borderId="0">
      <alignment horizontal="left"/>
    </xf>
    <xf numFmtId="0" fontId="62" fillId="60" borderId="53" applyNumberFormat="0" applyAlignment="0" applyProtection="0"/>
    <xf numFmtId="0" fontId="62" fillId="60" borderId="53" applyNumberFormat="0" applyAlignment="0" applyProtection="0"/>
    <xf numFmtId="10" fontId="105" fillId="0" borderId="0"/>
    <xf numFmtId="220" fontId="25" fillId="0" borderId="0">
      <alignment horizontal="left"/>
    </xf>
    <xf numFmtId="177" fontId="25" fillId="0" borderId="0" applyFont="0" applyFill="0" applyBorder="0" applyAlignment="0" applyProtection="0"/>
    <xf numFmtId="221" fontId="25" fillId="0" borderId="0" applyFont="0" applyFill="0" applyBorder="0" applyAlignment="0" applyProtection="0"/>
    <xf numFmtId="222" fontId="39" fillId="0" borderId="0" applyFont="0" applyFill="0" applyBorder="0" applyAlignment="0" applyProtection="0"/>
    <xf numFmtId="10" fontId="25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196" fontId="76" fillId="0" borderId="0" applyFont="0" applyBorder="0"/>
    <xf numFmtId="223" fontId="76" fillId="0" borderId="0">
      <alignment horizontal="right"/>
    </xf>
    <xf numFmtId="10" fontId="87" fillId="0" borderId="0" applyFont="0" applyFill="0" applyBorder="0" applyAlignment="0" applyProtection="0"/>
    <xf numFmtId="224" fontId="25" fillId="0" borderId="0" applyFont="0" applyFill="0" applyBorder="0" applyAlignment="0" applyProtection="0"/>
    <xf numFmtId="225" fontId="25" fillId="0" borderId="0" applyFont="0" applyFill="0" applyBorder="0" applyAlignment="0" applyProtection="0"/>
    <xf numFmtId="224" fontId="25" fillId="0" borderId="0" applyFont="0" applyFill="0" applyBorder="0" applyAlignment="0" applyProtection="0"/>
    <xf numFmtId="226" fontId="25" fillId="0" borderId="0" applyFont="0" applyFill="0" applyBorder="0" applyAlignment="0" applyProtection="0"/>
    <xf numFmtId="227" fontId="25" fillId="0" borderId="0" applyFont="0" applyFill="0" applyBorder="0" applyAlignment="0" applyProtection="0"/>
    <xf numFmtId="226" fontId="25" fillId="0" borderId="0" applyFont="0" applyFill="0" applyBorder="0" applyAlignment="0" applyProtection="0"/>
    <xf numFmtId="173" fontId="25" fillId="0" borderId="0" applyFill="0" applyBorder="0" applyAlignment="0"/>
    <xf numFmtId="174" fontId="25" fillId="0" borderId="0" applyFill="0" applyBorder="0" applyAlignment="0"/>
    <xf numFmtId="173" fontId="25" fillId="0" borderId="0" applyFill="0" applyBorder="0" applyAlignment="0"/>
    <xf numFmtId="178" fontId="25" fillId="0" borderId="0" applyFill="0" applyBorder="0" applyAlignment="0"/>
    <xf numFmtId="174" fontId="25" fillId="0" borderId="0" applyFill="0" applyBorder="0" applyAlignment="0"/>
    <xf numFmtId="0" fontId="109" fillId="0" borderId="0"/>
    <xf numFmtId="0" fontId="36" fillId="0" borderId="0" applyNumberFormat="0" applyFont="0" applyFill="0" applyBorder="0" applyAlignment="0" applyProtection="0">
      <alignment horizontal="left"/>
    </xf>
    <xf numFmtId="15" fontId="36" fillId="0" borderId="0" applyFont="0" applyFill="0" applyBorder="0" applyAlignment="0" applyProtection="0"/>
    <xf numFmtId="4" fontId="36" fillId="0" borderId="0" applyFont="0" applyFill="0" applyBorder="0" applyAlignment="0" applyProtection="0"/>
    <xf numFmtId="0" fontId="110" fillId="0" borderId="21">
      <alignment horizontal="center"/>
    </xf>
    <xf numFmtId="3" fontId="36" fillId="0" borderId="0" applyFont="0" applyFill="0" applyBorder="0" applyAlignment="0" applyProtection="0"/>
    <xf numFmtId="0" fontId="36" fillId="90" borderId="0" applyNumberFormat="0" applyFont="0" applyBorder="0" applyAlignment="0" applyProtection="0"/>
    <xf numFmtId="2" fontId="105" fillId="0" borderId="0"/>
    <xf numFmtId="49" fontId="106" fillId="0" borderId="0">
      <alignment horizontal="right"/>
    </xf>
    <xf numFmtId="0" fontId="111" fillId="0" borderId="0" applyNumberFormat="0" applyFill="0" applyBorder="0">
      <alignment vertical="center"/>
      <protection hidden="1"/>
    </xf>
    <xf numFmtId="228" fontId="112" fillId="0" borderId="0" applyNumberFormat="0" applyFill="0" applyBorder="0" applyAlignment="0" applyProtection="0">
      <alignment horizontal="left"/>
    </xf>
    <xf numFmtId="38" fontId="44" fillId="0" borderId="0">
      <alignment horizontal="left"/>
    </xf>
    <xf numFmtId="38" fontId="44" fillId="0" borderId="0">
      <alignment horizontal="left" indent="1"/>
    </xf>
    <xf numFmtId="4" fontId="90" fillId="62" borderId="65" applyNumberFormat="0" applyProtection="0">
      <alignment vertical="center"/>
    </xf>
    <xf numFmtId="4" fontId="113" fillId="91" borderId="65" applyNumberFormat="0" applyProtection="0">
      <alignment vertical="center"/>
    </xf>
    <xf numFmtId="4" fontId="113" fillId="62" borderId="65" applyNumberFormat="0" applyProtection="0">
      <alignment vertical="center"/>
    </xf>
    <xf numFmtId="4" fontId="90" fillId="91" borderId="65" applyNumberFormat="0" applyProtection="0">
      <alignment horizontal="left" vertical="center" indent="1"/>
    </xf>
    <xf numFmtId="4" fontId="90" fillId="62" borderId="65" applyNumberFormat="0" applyProtection="0">
      <alignment horizontal="left" vertical="center" indent="1"/>
    </xf>
    <xf numFmtId="0" fontId="90" fillId="91" borderId="65" applyNumberFormat="0" applyProtection="0">
      <alignment horizontal="left" vertical="top" indent="1"/>
    </xf>
    <xf numFmtId="0" fontId="90" fillId="62" borderId="65" applyNumberFormat="0" applyProtection="0">
      <alignment horizontal="left" vertical="top" indent="1"/>
    </xf>
    <xf numFmtId="4" fontId="90" fillId="92" borderId="0" applyNumberFormat="0" applyProtection="0">
      <alignment horizontal="left" vertical="center" indent="1"/>
    </xf>
    <xf numFmtId="4" fontId="90" fillId="0" borderId="0" applyNumberFormat="0" applyProtection="0">
      <alignment horizontal="left" vertical="top" wrapText="1"/>
    </xf>
    <xf numFmtId="4" fontId="61" fillId="43" borderId="65" applyNumberFormat="0" applyProtection="0">
      <alignment horizontal="right" vertical="center"/>
    </xf>
    <xf numFmtId="4" fontId="61" fillId="49" borderId="65" applyNumberFormat="0" applyProtection="0">
      <alignment horizontal="right" vertical="center"/>
    </xf>
    <xf numFmtId="4" fontId="61" fillId="57" borderId="65" applyNumberFormat="0" applyProtection="0">
      <alignment horizontal="right" vertical="center"/>
    </xf>
    <xf numFmtId="4" fontId="61" fillId="51" borderId="65" applyNumberFormat="0" applyProtection="0">
      <alignment horizontal="right" vertical="center"/>
    </xf>
    <xf numFmtId="4" fontId="61" fillId="55" borderId="65" applyNumberFormat="0" applyProtection="0">
      <alignment horizontal="right" vertical="center"/>
    </xf>
    <xf numFmtId="4" fontId="61" fillId="59" borderId="65" applyNumberFormat="0" applyProtection="0">
      <alignment horizontal="right" vertical="center"/>
    </xf>
    <xf numFmtId="4" fontId="61" fillId="58" borderId="65" applyNumberFormat="0" applyProtection="0">
      <alignment horizontal="right" vertical="center"/>
    </xf>
    <xf numFmtId="4" fontId="61" fillId="93" borderId="65" applyNumberFormat="0" applyProtection="0">
      <alignment horizontal="right" vertical="center"/>
    </xf>
    <xf numFmtId="4" fontId="61" fillId="50" borderId="65" applyNumberFormat="0" applyProtection="0">
      <alignment horizontal="right" vertical="center"/>
    </xf>
    <xf numFmtId="4" fontId="90" fillId="94" borderId="66" applyNumberFormat="0" applyProtection="0">
      <alignment horizontal="left" vertical="center" indent="1"/>
    </xf>
    <xf numFmtId="4" fontId="61" fillId="95" borderId="0" applyNumberFormat="0" applyProtection="0">
      <alignment horizontal="left" vertical="center" indent="1"/>
    </xf>
    <xf numFmtId="4" fontId="114" fillId="96" borderId="0" applyNumberFormat="0" applyProtection="0">
      <alignment horizontal="left" vertical="center" indent="1"/>
    </xf>
    <xf numFmtId="4" fontId="114" fillId="97" borderId="0" applyNumberFormat="0" applyProtection="0">
      <alignment horizontal="left" vertical="center" indent="1"/>
    </xf>
    <xf numFmtId="4" fontId="61" fillId="98" borderId="65" applyNumberFormat="0" applyProtection="0">
      <alignment horizontal="right" vertical="center"/>
    </xf>
    <xf numFmtId="4" fontId="61" fillId="95" borderId="0" applyNumberFormat="0" applyProtection="0">
      <alignment horizontal="left" vertical="center" indent="1"/>
    </xf>
    <xf numFmtId="4" fontId="61" fillId="92" borderId="0" applyNumberFormat="0" applyProtection="0">
      <alignment horizontal="left" vertical="center" indent="1"/>
    </xf>
    <xf numFmtId="4" fontId="61" fillId="98" borderId="0" applyNumberFormat="0" applyProtection="0">
      <alignment horizontal="left" vertical="center" indent="1"/>
    </xf>
    <xf numFmtId="0" fontId="25" fillId="96" borderId="65" applyNumberFormat="0" applyProtection="0">
      <alignment horizontal="left" vertical="center" indent="1"/>
    </xf>
    <xf numFmtId="0" fontId="25" fillId="97" borderId="65" applyNumberFormat="0" applyProtection="0">
      <alignment horizontal="left" vertical="center" indent="1"/>
    </xf>
    <xf numFmtId="0" fontId="25" fillId="96" borderId="65" applyNumberFormat="0" applyProtection="0">
      <alignment horizontal="left" vertical="top" indent="1"/>
    </xf>
    <xf numFmtId="0" fontId="25" fillId="97" borderId="65" applyNumberFormat="0" applyProtection="0">
      <alignment horizontal="left" vertical="top" indent="1"/>
    </xf>
    <xf numFmtId="0" fontId="25" fillId="92" borderId="65" applyNumberFormat="0" applyProtection="0">
      <alignment horizontal="left" vertical="center" indent="1"/>
    </xf>
    <xf numFmtId="0" fontId="25" fillId="98" borderId="65" applyNumberFormat="0" applyProtection="0">
      <alignment horizontal="left" vertical="center" indent="1"/>
    </xf>
    <xf numFmtId="0" fontId="25" fillId="92" borderId="65" applyNumberFormat="0" applyProtection="0">
      <alignment horizontal="left" vertical="top" indent="1"/>
    </xf>
    <xf numFmtId="0" fontId="25" fillId="98" borderId="65" applyNumberFormat="0" applyProtection="0">
      <alignment horizontal="left" vertical="top" indent="1"/>
    </xf>
    <xf numFmtId="0" fontId="25" fillId="99" borderId="65" applyNumberFormat="0" applyProtection="0">
      <alignment horizontal="left" vertical="center" indent="1"/>
    </xf>
    <xf numFmtId="0" fontId="25" fillId="48" borderId="65" applyNumberFormat="0" applyProtection="0">
      <alignment horizontal="left" vertical="center" indent="1"/>
    </xf>
    <xf numFmtId="0" fontId="25" fillId="99" borderId="65" applyNumberFormat="0" applyProtection="0">
      <alignment horizontal="left" vertical="top" indent="1"/>
    </xf>
    <xf numFmtId="0" fontId="25" fillId="48" borderId="65" applyNumberFormat="0" applyProtection="0">
      <alignment horizontal="left" vertical="top" indent="1"/>
    </xf>
    <xf numFmtId="0" fontId="25" fillId="100" borderId="65" applyNumberFormat="0" applyProtection="0">
      <alignment horizontal="left" vertical="center" indent="1"/>
    </xf>
    <xf numFmtId="0" fontId="25" fillId="95" borderId="65" applyNumberFormat="0" applyProtection="0">
      <alignment horizontal="left" vertical="center" indent="1"/>
    </xf>
    <xf numFmtId="0" fontId="25" fillId="100" borderId="65" applyNumberFormat="0" applyProtection="0">
      <alignment horizontal="left" vertical="top" indent="1"/>
    </xf>
    <xf numFmtId="0" fontId="25" fillId="95" borderId="65" applyNumberFormat="0" applyProtection="0">
      <alignment horizontal="left" vertical="top" indent="1"/>
    </xf>
    <xf numFmtId="0" fontId="25" fillId="76" borderId="10" applyNumberFormat="0">
      <protection locked="0"/>
    </xf>
    <xf numFmtId="4" fontId="61" fillId="80" borderId="65" applyNumberFormat="0" applyProtection="0">
      <alignment vertical="center"/>
    </xf>
    <xf numFmtId="4" fontId="61" fillId="63" borderId="65" applyNumberFormat="0" applyProtection="0">
      <alignment vertical="center"/>
    </xf>
    <xf numFmtId="4" fontId="115" fillId="80" borderId="65" applyNumberFormat="0" applyProtection="0">
      <alignment vertical="center"/>
    </xf>
    <xf numFmtId="4" fontId="115" fillId="63" borderId="65" applyNumberFormat="0" applyProtection="0">
      <alignment vertical="center"/>
    </xf>
    <xf numFmtId="4" fontId="61" fillId="80" borderId="65" applyNumberFormat="0" applyProtection="0">
      <alignment horizontal="left" vertical="center" indent="1"/>
    </xf>
    <xf numFmtId="4" fontId="61" fillId="63" borderId="65" applyNumberFormat="0" applyProtection="0">
      <alignment horizontal="left" vertical="center" indent="1"/>
    </xf>
    <xf numFmtId="0" fontId="61" fillId="80" borderId="65" applyNumberFormat="0" applyProtection="0">
      <alignment horizontal="left" vertical="top" indent="1"/>
    </xf>
    <xf numFmtId="0" fontId="61" fillId="63" borderId="65" applyNumberFormat="0" applyProtection="0">
      <alignment horizontal="left" vertical="top" indent="1"/>
    </xf>
    <xf numFmtId="4" fontId="61" fillId="95" borderId="65" applyNumberFormat="0" applyProtection="0">
      <alignment horizontal="right" vertical="center"/>
    </xf>
    <xf numFmtId="4" fontId="115" fillId="95" borderId="65" applyNumberFormat="0" applyProtection="0">
      <alignment horizontal="right" vertical="center"/>
    </xf>
    <xf numFmtId="4" fontId="61" fillId="98" borderId="65" applyNumberFormat="0" applyProtection="0">
      <alignment horizontal="left" vertical="center" indent="1"/>
    </xf>
    <xf numFmtId="4" fontId="61" fillId="85" borderId="0" applyNumberFormat="0" applyProtection="0">
      <alignment horizontal="left" vertical="center"/>
    </xf>
    <xf numFmtId="0" fontId="61" fillId="92" borderId="65" applyNumberFormat="0" applyProtection="0">
      <alignment horizontal="left" vertical="top" indent="1"/>
    </xf>
    <xf numFmtId="0" fontId="61" fillId="98" borderId="65" applyNumberFormat="0" applyProtection="0">
      <alignment horizontal="left" vertical="top" indent="1"/>
    </xf>
    <xf numFmtId="4" fontId="116" fillId="101" borderId="0" applyNumberFormat="0" applyProtection="0">
      <alignment horizontal="left" vertical="center" indent="1"/>
    </xf>
    <xf numFmtId="4" fontId="117" fillId="95" borderId="65" applyNumberFormat="0" applyProtection="0">
      <alignment horizontal="right" vertical="center"/>
    </xf>
    <xf numFmtId="0" fontId="118" fillId="102" borderId="0"/>
    <xf numFmtId="49" fontId="119" fillId="102" borderId="0"/>
    <xf numFmtId="49" fontId="120" fillId="102" borderId="67">
      <alignment wrapText="1"/>
    </xf>
    <xf numFmtId="49" fontId="120" fillId="102" borderId="0">
      <alignment wrapText="1"/>
    </xf>
    <xf numFmtId="0" fontId="118" fillId="89" borderId="67">
      <protection locked="0"/>
    </xf>
    <xf numFmtId="0" fontId="118" fillId="102" borderId="0">
      <alignment wrapText="1"/>
    </xf>
    <xf numFmtId="0" fontId="118" fillId="102" borderId="0"/>
    <xf numFmtId="0" fontId="121" fillId="36" borderId="0"/>
    <xf numFmtId="0" fontId="121" fillId="103" borderId="0"/>
    <xf numFmtId="0" fontId="121" fillId="104" borderId="0"/>
    <xf numFmtId="229" fontId="25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168" fontId="123" fillId="0" borderId="56" applyNumberFormat="0" applyFont="0" applyFill="0" applyAlignment="0" applyProtection="0">
      <protection locked="0"/>
    </xf>
    <xf numFmtId="3" fontId="23" fillId="0" borderId="0"/>
    <xf numFmtId="191" fontId="76" fillId="0" borderId="0"/>
    <xf numFmtId="0" fontId="61" fillId="0" borderId="0"/>
    <xf numFmtId="41" fontId="23" fillId="0" borderId="68"/>
    <xf numFmtId="37" fontId="103" fillId="0" borderId="0"/>
    <xf numFmtId="37" fontId="25" fillId="0" borderId="0"/>
    <xf numFmtId="0" fontId="39" fillId="0" borderId="0"/>
    <xf numFmtId="3" fontId="106" fillId="0" borderId="0"/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14" fontId="25" fillId="0" borderId="0" applyFont="0" applyFill="0" applyBorder="0" applyProtection="0">
      <alignment horizontal="center" wrapText="1"/>
    </xf>
    <xf numFmtId="230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14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left" wrapText="1"/>
    </xf>
    <xf numFmtId="0" fontId="43" fillId="37" borderId="0" applyNumberFormat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166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14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left" wrapText="1"/>
    </xf>
    <xf numFmtId="166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wrapText="1"/>
    </xf>
    <xf numFmtId="49" fontId="25" fillId="0" borderId="0" applyFont="0" applyFill="0" applyBorder="0" applyProtection="0">
      <alignment horizontal="left" wrapText="1"/>
    </xf>
    <xf numFmtId="0" fontId="43" fillId="37" borderId="0" applyNumberFormat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0" fontId="43" fillId="37" borderId="0" applyNumberFormat="0" applyBorder="0" applyProtection="0">
      <alignment wrapText="1"/>
    </xf>
    <xf numFmtId="49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166" fontId="25" fillId="0" borderId="0" applyFont="0" applyFill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166" fontId="25" fillId="0" borderId="0" applyFont="0" applyFill="0" applyBorder="0" applyProtection="0">
      <alignment horizontal="center" wrapText="1"/>
    </xf>
    <xf numFmtId="14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left" wrapText="1"/>
    </xf>
    <xf numFmtId="49" fontId="25" fillId="0" borderId="0" applyFont="0" applyFill="0" applyBorder="0" applyProtection="0">
      <alignment horizontal="center" wrapText="1"/>
    </xf>
    <xf numFmtId="14" fontId="25" fillId="0" borderId="0" applyFont="0" applyFill="0" applyBorder="0" applyProtection="0">
      <alignment horizontal="center" wrapText="1"/>
    </xf>
    <xf numFmtId="49" fontId="25" fillId="0" borderId="0" applyFont="0" applyFill="0" applyBorder="0" applyProtection="0">
      <alignment horizontal="center" wrapText="1"/>
    </xf>
    <xf numFmtId="40" fontId="124" fillId="0" borderId="0" applyBorder="0">
      <alignment horizontal="right"/>
    </xf>
    <xf numFmtId="0" fontId="125" fillId="38" borderId="0" applyNumberFormat="0" applyBorder="0" applyAlignment="0"/>
    <xf numFmtId="3" fontId="126" fillId="0" borderId="0" applyNumberFormat="0"/>
    <xf numFmtId="38" fontId="25" fillId="0" borderId="0" applyNumberFormat="0" applyBorder="0">
      <alignment horizontal="left"/>
    </xf>
    <xf numFmtId="49" fontId="61" fillId="0" borderId="0" applyFill="0" applyBorder="0" applyAlignment="0"/>
    <xf numFmtId="231" fontId="25" fillId="0" borderId="0" applyFill="0" applyBorder="0" applyAlignment="0"/>
    <xf numFmtId="232" fontId="25" fillId="0" borderId="0" applyFill="0" applyBorder="0" applyAlignment="0"/>
    <xf numFmtId="0" fontId="105" fillId="0" borderId="0"/>
    <xf numFmtId="20" fontId="39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3" fontId="127" fillId="0" borderId="0"/>
    <xf numFmtId="0" fontId="126" fillId="0" borderId="56">
      <alignment horizontal="center" wrapText="1"/>
    </xf>
    <xf numFmtId="0" fontId="64" fillId="0" borderId="54" applyNumberFormat="0" applyFill="0" applyAlignment="0" applyProtection="0"/>
    <xf numFmtId="0" fontId="64" fillId="0" borderId="54" applyNumberFormat="0" applyFill="0" applyAlignment="0" applyProtection="0"/>
    <xf numFmtId="3" fontId="126" fillId="0" borderId="17" applyNumberFormat="0"/>
    <xf numFmtId="38" fontId="25" fillId="0" borderId="0">
      <alignment horizontal="right"/>
    </xf>
    <xf numFmtId="0" fontId="128" fillId="0" borderId="0">
      <alignment vertical="top"/>
    </xf>
    <xf numFmtId="0" fontId="129" fillId="0" borderId="0" applyNumberFormat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233" fontId="25" fillId="0" borderId="0" applyFont="0" applyFill="0" applyBorder="0" applyAlignment="0" applyProtection="0"/>
    <xf numFmtId="0" fontId="89" fillId="0" borderId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4" fillId="0" borderId="17">
      <alignment horizontal="center" wrapText="1"/>
    </xf>
    <xf numFmtId="0" fontId="85" fillId="0" borderId="0" applyFont="0" applyFill="0" applyBorder="0" applyAlignment="0" applyProtection="0"/>
    <xf numFmtId="220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20" fontId="25" fillId="0" borderId="0" applyFont="0" applyFill="0" applyBorder="0" applyAlignment="0" applyProtection="0"/>
    <xf numFmtId="234" fontId="130" fillId="0" borderId="0" applyFont="0" applyFill="0" applyBorder="0" applyAlignment="0" applyProtection="0"/>
    <xf numFmtId="235" fontId="130" fillId="0" borderId="0" applyFont="0" applyFill="0" applyBorder="0" applyAlignment="0" applyProtection="0"/>
    <xf numFmtId="236" fontId="130" fillId="0" borderId="0" applyFont="0" applyFill="0" applyBorder="0" applyAlignment="0" applyProtection="0"/>
    <xf numFmtId="237" fontId="130" fillId="0" borderId="0" applyFont="0" applyFill="0" applyBorder="0" applyAlignment="0" applyProtection="0"/>
    <xf numFmtId="0" fontId="130" fillId="0" borderId="0"/>
    <xf numFmtId="0" fontId="131" fillId="0" borderId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9" fontId="25" fillId="0" borderId="0" applyFont="0" applyFill="0" applyBorder="0" applyProtection="0">
      <alignment horizontal="left" wrapText="1"/>
    </xf>
    <xf numFmtId="0" fontId="29" fillId="0" borderId="0"/>
    <xf numFmtId="0" fontId="29" fillId="0" borderId="0"/>
    <xf numFmtId="44" fontId="2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63" borderId="52" applyNumberFormat="0" applyFont="0" applyAlignment="0" applyProtection="0"/>
    <xf numFmtId="9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39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9" fillId="105" borderId="0" applyNumberFormat="0" applyBorder="0" applyAlignment="0" applyProtection="0"/>
    <xf numFmtId="0" fontId="49" fillId="106" borderId="0" applyNumberFormat="0" applyBorder="0" applyAlignment="0" applyProtection="0"/>
    <xf numFmtId="0" fontId="49" fillId="69" borderId="0" applyNumberFormat="0" applyBorder="0" applyAlignment="0" applyProtection="0"/>
    <xf numFmtId="0" fontId="49" fillId="107" borderId="0" applyNumberFormat="0" applyBorder="0" applyAlignment="0" applyProtection="0"/>
    <xf numFmtId="0" fontId="49" fillId="108" borderId="0" applyNumberFormat="0" applyBorder="0" applyAlignment="0" applyProtection="0"/>
    <xf numFmtId="0" fontId="49" fillId="109" borderId="0" applyNumberFormat="0" applyBorder="0" applyAlignment="0" applyProtection="0"/>
    <xf numFmtId="0" fontId="132" fillId="68" borderId="0" applyNumberFormat="0" applyBorder="0" applyAlignment="0" applyProtection="0"/>
    <xf numFmtId="0" fontId="133" fillId="85" borderId="19" applyNumberFormat="0" applyAlignment="0" applyProtection="0"/>
    <xf numFmtId="0" fontId="52" fillId="69" borderId="47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4" fillId="110" borderId="0" applyNumberFormat="0" applyBorder="0" applyAlignment="0" applyProtection="0"/>
    <xf numFmtId="0" fontId="134" fillId="0" borderId="69" applyNumberFormat="0" applyFill="0" applyAlignment="0" applyProtection="0"/>
    <xf numFmtId="0" fontId="135" fillId="0" borderId="49" applyNumberFormat="0" applyFill="0" applyAlignment="0" applyProtection="0"/>
    <xf numFmtId="0" fontId="136" fillId="0" borderId="70" applyNumberFormat="0" applyFill="0" applyAlignment="0" applyProtection="0"/>
    <xf numFmtId="0" fontId="136" fillId="0" borderId="0" applyNumberFormat="0" applyFill="0" applyBorder="0" applyAlignment="0" applyProtection="0"/>
    <xf numFmtId="0" fontId="137" fillId="74" borderId="19" applyNumberFormat="0" applyAlignment="0" applyProtection="0"/>
    <xf numFmtId="0" fontId="138" fillId="0" borderId="71" applyNumberFormat="0" applyFill="0" applyAlignment="0" applyProtection="0"/>
    <xf numFmtId="0" fontId="60" fillId="74" borderId="0" applyNumberFormat="0" applyBorder="0" applyAlignment="0" applyProtection="0"/>
    <xf numFmtId="0" fontId="25" fillId="0" borderId="0"/>
    <xf numFmtId="0" fontId="25" fillId="0" borderId="0"/>
    <xf numFmtId="37" fontId="25" fillId="0" borderId="0"/>
    <xf numFmtId="0" fontId="25" fillId="73" borderId="52" applyNumberFormat="0" applyFont="0" applyAlignment="0" applyProtection="0"/>
    <xf numFmtId="0" fontId="62" fillId="85" borderId="53" applyNumberFormat="0" applyAlignment="0" applyProtection="0"/>
    <xf numFmtId="9" fontId="2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64" fillId="0" borderId="72" applyNumberFormat="0" applyFill="0" applyAlignment="0" applyProtection="0"/>
    <xf numFmtId="0" fontId="29" fillId="0" borderId="0"/>
    <xf numFmtId="44" fontId="1" fillId="0" borderId="0" applyFont="0" applyFill="0" applyBorder="0" applyAlignment="0" applyProtection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37" fontId="23" fillId="0" borderId="0"/>
    <xf numFmtId="0" fontId="39" fillId="0" borderId="0"/>
    <xf numFmtId="37" fontId="23" fillId="0" borderId="0"/>
    <xf numFmtId="37" fontId="25" fillId="0" borderId="0"/>
    <xf numFmtId="0" fontId="51" fillId="60" borderId="19" applyNumberFormat="0" applyAlignment="0" applyProtection="0"/>
    <xf numFmtId="43" fontId="1" fillId="0" borderId="0" applyFont="0" applyFill="0" applyBorder="0" applyAlignment="0" applyProtection="0"/>
    <xf numFmtId="164" fontId="82" fillId="0" borderId="52" applyFont="0" applyBorder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82" fillId="0" borderId="52" applyFont="0" applyBorder="0"/>
    <xf numFmtId="0" fontId="93" fillId="0" borderId="56">
      <alignment horizontal="left" vertical="center"/>
    </xf>
    <xf numFmtId="10" fontId="23" fillId="80" borderId="10" applyNumberFormat="0" applyBorder="0" applyAlignment="0" applyProtection="0"/>
    <xf numFmtId="10" fontId="23" fillId="80" borderId="10" applyNumberFormat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58" fillId="47" borderId="19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25" fillId="38" borderId="10" applyNumberFormat="0" applyFont="0" applyFill="0">
      <alignment horizontal="center" vertical="top" shrinkToFit="1"/>
    </xf>
    <xf numFmtId="0" fontId="25" fillId="38" borderId="10" applyNumberFormat="0" applyFont="0" applyFill="0">
      <alignment horizontal="center" vertical="top" shrinkToFit="1"/>
    </xf>
    <xf numFmtId="0" fontId="25" fillId="38" borderId="10" applyNumberFormat="0" applyFont="0" applyFill="0">
      <alignment horizontal="center" vertical="top"/>
    </xf>
    <xf numFmtId="0" fontId="25" fillId="38" borderId="10" applyNumberFormat="0" applyFont="0" applyFill="0">
      <alignment horizontal="center" vertical="top"/>
    </xf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9" fillId="0" borderId="0"/>
    <xf numFmtId="37" fontId="23" fillId="0" borderId="0"/>
    <xf numFmtId="37" fontId="23" fillId="0" borderId="0"/>
    <xf numFmtId="37" fontId="23" fillId="0" borderId="0"/>
    <xf numFmtId="37" fontId="23" fillId="0" borderId="0"/>
    <xf numFmtId="37" fontId="25" fillId="0" borderId="0"/>
    <xf numFmtId="37" fontId="23" fillId="0" borderId="0"/>
    <xf numFmtId="37" fontId="23" fillId="0" borderId="0"/>
    <xf numFmtId="37" fontId="23" fillId="0" borderId="0"/>
    <xf numFmtId="37" fontId="23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5" fillId="0" borderId="0"/>
    <xf numFmtId="0" fontId="1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3" fillId="63" borderId="52" applyNumberFormat="0" applyFont="0" applyAlignment="0" applyProtection="0"/>
    <xf numFmtId="0" fontId="23" fillId="63" borderId="52" applyNumberFormat="0" applyFont="0" applyAlignment="0" applyProtection="0"/>
    <xf numFmtId="0" fontId="62" fillId="60" borderId="53" applyNumberFormat="0" applyAlignment="0" applyProtection="0"/>
    <xf numFmtId="9" fontId="25" fillId="0" borderId="0" applyFont="0" applyFill="0" applyBorder="0" applyAlignment="0" applyProtection="0"/>
    <xf numFmtId="0" fontId="25" fillId="0" borderId="0"/>
    <xf numFmtId="0" fontId="64" fillId="0" borderId="54" applyNumberFormat="0" applyFill="0" applyAlignment="0" applyProtection="0"/>
    <xf numFmtId="44" fontId="25" fillId="0" borderId="0" applyFont="0" applyFill="0" applyBorder="0" applyAlignment="0" applyProtection="0"/>
    <xf numFmtId="37" fontId="25" fillId="0" borderId="0"/>
    <xf numFmtId="37" fontId="25" fillId="0" borderId="0"/>
    <xf numFmtId="0" fontId="25" fillId="0" borderId="0"/>
    <xf numFmtId="0" fontId="25" fillId="0" borderId="0"/>
    <xf numFmtId="37" fontId="25" fillId="0" borderId="0"/>
    <xf numFmtId="37" fontId="25" fillId="0" borderId="0"/>
    <xf numFmtId="37" fontId="25" fillId="0" borderId="0"/>
    <xf numFmtId="37" fontId="25" fillId="0" borderId="0"/>
    <xf numFmtId="0" fontId="25" fillId="0" borderId="0"/>
    <xf numFmtId="0" fontId="25" fillId="0" borderId="0"/>
    <xf numFmtId="44" fontId="29" fillId="0" borderId="0" applyFont="0" applyFill="0" applyBorder="0" applyAlignment="0" applyProtection="0"/>
    <xf numFmtId="37" fontId="23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5" fillId="38" borderId="10" applyNumberFormat="0" applyFont="0" applyFill="0">
      <alignment horizontal="center" vertical="top" shrinkToFit="1"/>
    </xf>
    <xf numFmtId="0" fontId="25" fillId="38" borderId="10" applyNumberFormat="0" applyFont="0" applyFill="0">
      <alignment horizontal="center" vertical="top" shrinkToFit="1"/>
    </xf>
    <xf numFmtId="0" fontId="25" fillId="38" borderId="10" applyNumberFormat="0" applyFont="0" applyFill="0">
      <alignment horizontal="center" vertical="top"/>
    </xf>
    <xf numFmtId="0" fontId="25" fillId="38" borderId="10" applyNumberFormat="0" applyFont="0" applyFill="0">
      <alignment horizontal="center" vertical="top"/>
    </xf>
    <xf numFmtId="9" fontId="29" fillId="0" borderId="0" applyFont="0" applyFill="0" applyBorder="0" applyAlignment="0" applyProtection="0"/>
    <xf numFmtId="0" fontId="1" fillId="0" borderId="0"/>
    <xf numFmtId="37" fontId="25" fillId="0" borderId="0"/>
    <xf numFmtId="37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37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37" fontId="25" fillId="0" borderId="0"/>
    <xf numFmtId="37" fontId="25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/>
    <xf numFmtId="0" fontId="1" fillId="0" borderId="0"/>
    <xf numFmtId="0" fontId="25" fillId="0" borderId="0"/>
    <xf numFmtId="44" fontId="29" fillId="0" borderId="0" applyFont="0" applyFill="0" applyBorder="0" applyAlignment="0" applyProtection="0"/>
    <xf numFmtId="238" fontId="29" fillId="0" borderId="0"/>
    <xf numFmtId="239" fontId="1" fillId="0" borderId="0"/>
    <xf numFmtId="170" fontId="1" fillId="0" borderId="0"/>
    <xf numFmtId="170" fontId="25" fillId="0" borderId="0"/>
  </cellStyleXfs>
  <cellXfs count="157">
    <xf numFmtId="0" fontId="0" fillId="0" borderId="0" xfId="0"/>
    <xf numFmtId="14" fontId="0" fillId="0" borderId="0" xfId="0" applyNumberFormat="1"/>
    <xf numFmtId="0" fontId="0" fillId="33" borderId="0" xfId="0" applyFill="1"/>
    <xf numFmtId="0" fontId="16" fillId="33" borderId="10" xfId="0" applyFont="1" applyFill="1" applyBorder="1"/>
    <xf numFmtId="0" fontId="0" fillId="0" borderId="0" xfId="0" applyFill="1"/>
    <xf numFmtId="14" fontId="0" fillId="0" borderId="0" xfId="0" applyNumberFormat="1" applyFill="1"/>
    <xf numFmtId="43" fontId="16" fillId="33" borderId="10" xfId="1" applyFont="1" applyFill="1" applyBorder="1"/>
    <xf numFmtId="43" fontId="0" fillId="0" borderId="0" xfId="1" applyFont="1"/>
    <xf numFmtId="43" fontId="0" fillId="33" borderId="0" xfId="1" applyFont="1" applyFill="1"/>
    <xf numFmtId="0" fontId="16" fillId="0" borderId="0" xfId="0" applyFont="1"/>
    <xf numFmtId="14" fontId="16" fillId="0" borderId="0" xfId="0" applyNumberFormat="1" applyFont="1"/>
    <xf numFmtId="43" fontId="16" fillId="0" borderId="0" xfId="1" applyFont="1"/>
    <xf numFmtId="43" fontId="16" fillId="33" borderId="0" xfId="1" applyFont="1" applyFill="1"/>
    <xf numFmtId="0" fontId="16" fillId="33" borderId="0" xfId="0" applyFont="1" applyFill="1"/>
    <xf numFmtId="0" fontId="16" fillId="33" borderId="0" xfId="0" applyFont="1" applyFill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43" fontId="1" fillId="0" borderId="0" xfId="1" applyFont="1" applyFill="1"/>
    <xf numFmtId="43" fontId="16" fillId="0" borderId="0" xfId="1" applyFont="1" applyFill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14" fontId="16" fillId="33" borderId="0" xfId="0" applyNumberFormat="1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 applyAlignment="1">
      <alignment horizontal="center"/>
    </xf>
    <xf numFmtId="43" fontId="18" fillId="0" borderId="0" xfId="1" applyFont="1" applyBorder="1"/>
    <xf numFmtId="0" fontId="18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164" fontId="0" fillId="0" borderId="0" xfId="1" applyNumberFormat="1" applyFont="1" applyBorder="1"/>
    <xf numFmtId="43" fontId="0" fillId="0" borderId="0" xfId="1" applyFont="1" applyBorder="1"/>
    <xf numFmtId="0" fontId="0" fillId="0" borderId="0" xfId="0" applyFill="1" applyBorder="1"/>
    <xf numFmtId="0" fontId="19" fillId="0" borderId="14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43" fontId="19" fillId="0" borderId="15" xfId="0" applyNumberFormat="1" applyFont="1" applyBorder="1" applyAlignment="1">
      <alignment horizontal="center"/>
    </xf>
    <xf numFmtId="43" fontId="18" fillId="0" borderId="0" xfId="1" applyFont="1"/>
    <xf numFmtId="0" fontId="18" fillId="0" borderId="0" xfId="0" applyFont="1"/>
    <xf numFmtId="0" fontId="0" fillId="0" borderId="0" xfId="0" applyAlignment="1">
      <alignment horizontal="left"/>
    </xf>
    <xf numFmtId="164" fontId="0" fillId="0" borderId="0" xfId="1" applyNumberFormat="1" applyFont="1"/>
    <xf numFmtId="0" fontId="19" fillId="0" borderId="16" xfId="0" applyFont="1" applyBorder="1" applyAlignment="1">
      <alignment horizontal="left"/>
    </xf>
    <xf numFmtId="0" fontId="19" fillId="0" borderId="17" xfId="0" applyFont="1" applyBorder="1"/>
    <xf numFmtId="43" fontId="19" fillId="0" borderId="18" xfId="0" applyNumberFormat="1" applyFont="1" applyBorder="1" applyAlignment="1">
      <alignment horizontal="center"/>
    </xf>
    <xf numFmtId="0" fontId="18" fillId="0" borderId="0" xfId="0" applyFont="1" applyAlignment="1">
      <alignment horizontal="left"/>
    </xf>
    <xf numFmtId="164" fontId="18" fillId="0" borderId="0" xfId="1" applyNumberFormat="1" applyFont="1"/>
    <xf numFmtId="0" fontId="16" fillId="0" borderId="0" xfId="0" applyFont="1" applyAlignment="1"/>
    <xf numFmtId="0" fontId="16" fillId="34" borderId="0" xfId="0" applyFont="1" applyFill="1" applyAlignment="1">
      <alignment horizontal="center"/>
    </xf>
    <xf numFmtId="43" fontId="16" fillId="34" borderId="0" xfId="1" applyFont="1" applyFill="1" applyAlignment="1">
      <alignment horizontal="center"/>
    </xf>
    <xf numFmtId="165" fontId="0" fillId="35" borderId="0" xfId="0" applyNumberFormat="1" applyFill="1" applyAlignment="1">
      <alignment horizontal="left"/>
    </xf>
    <xf numFmtId="14" fontId="0" fillId="35" borderId="0" xfId="0" applyNumberFormat="1" applyFill="1" applyAlignment="1">
      <alignment horizontal="center"/>
    </xf>
    <xf numFmtId="43" fontId="0" fillId="35" borderId="0" xfId="1" applyFont="1" applyFill="1"/>
    <xf numFmtId="0" fontId="0" fillId="35" borderId="0" xfId="0" applyFill="1"/>
    <xf numFmtId="43" fontId="18" fillId="35" borderId="0" xfId="1" applyFont="1" applyFill="1"/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16" fillId="0" borderId="17" xfId="1" applyFont="1" applyBorder="1" applyAlignment="1">
      <alignment horizontal="center"/>
    </xf>
    <xf numFmtId="43" fontId="16" fillId="0" borderId="17" xfId="1" applyFont="1" applyBorder="1"/>
    <xf numFmtId="0" fontId="16" fillId="0" borderId="17" xfId="0" applyFont="1" applyBorder="1" applyAlignment="1">
      <alignment horizontal="center"/>
    </xf>
    <xf numFmtId="0" fontId="16" fillId="0" borderId="17" xfId="0" applyFont="1" applyBorder="1"/>
    <xf numFmtId="43" fontId="0" fillId="0" borderId="46" xfId="1" applyFont="1" applyFill="1" applyBorder="1"/>
    <xf numFmtId="17" fontId="0" fillId="0" borderId="0" xfId="0" applyNumberFormat="1"/>
    <xf numFmtId="43" fontId="0" fillId="0" borderId="0" xfId="1" applyFont="1" applyFill="1" applyBorder="1"/>
    <xf numFmtId="43" fontId="0" fillId="0" borderId="0" xfId="0" applyNumberFormat="1"/>
    <xf numFmtId="43" fontId="0" fillId="0" borderId="17" xfId="1" applyFont="1" applyBorder="1"/>
    <xf numFmtId="43" fontId="16" fillId="33" borderId="56" xfId="1" applyFont="1" applyFill="1" applyBorder="1"/>
    <xf numFmtId="43" fontId="0" fillId="0" borderId="0" xfId="1" applyFont="1" applyAlignment="1">
      <alignment horizontal="center"/>
    </xf>
    <xf numFmtId="0" fontId="0" fillId="0" borderId="0" xfId="0" applyAlignment="1">
      <alignment wrapText="1"/>
    </xf>
    <xf numFmtId="43" fontId="0" fillId="0" borderId="46" xfId="1" applyFont="1" applyBorder="1"/>
    <xf numFmtId="17" fontId="0" fillId="0" borderId="0" xfId="0" quotePrefix="1" applyNumberFormat="1"/>
    <xf numFmtId="43" fontId="0" fillId="0" borderId="21" xfId="1" applyFont="1" applyBorder="1"/>
    <xf numFmtId="0" fontId="0" fillId="0" borderId="0" xfId="0"/>
    <xf numFmtId="0" fontId="16" fillId="0" borderId="0" xfId="0" applyFont="1"/>
    <xf numFmtId="0" fontId="16" fillId="33" borderId="0" xfId="0" applyFont="1" applyFill="1" applyAlignment="1">
      <alignment horizontal="center"/>
    </xf>
    <xf numFmtId="0" fontId="16" fillId="33" borderId="0" xfId="0" applyFont="1" applyFill="1"/>
    <xf numFmtId="0" fontId="0" fillId="0" borderId="0" xfId="0" applyAlignment="1">
      <alignment horizontal="left"/>
    </xf>
    <xf numFmtId="14" fontId="0" fillId="0" borderId="0" xfId="0" applyNumberFormat="1"/>
    <xf numFmtId="0" fontId="23" fillId="0" borderId="22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left" vertical="center"/>
      <protection locked="0"/>
    </xf>
    <xf numFmtId="49" fontId="23" fillId="0" borderId="22" xfId="0" applyNumberFormat="1" applyFont="1" applyBorder="1" applyAlignment="1" applyProtection="1">
      <alignment horizontal="left" vertical="center"/>
      <protection locked="0"/>
    </xf>
    <xf numFmtId="0" fontId="23" fillId="0" borderId="22" xfId="0" applyNumberFormat="1" applyFont="1" applyFill="1" applyBorder="1" applyAlignment="1" applyProtection="1">
      <alignment horizontal="center" vertical="center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3" fontId="23" fillId="0" borderId="22" xfId="0" applyNumberFormat="1" applyFont="1" applyBorder="1" applyAlignment="1" applyProtection="1">
      <alignment vertical="center"/>
      <protection locked="0"/>
    </xf>
    <xf numFmtId="44" fontId="23" fillId="0" borderId="22" xfId="0" applyNumberFormat="1" applyFont="1" applyBorder="1" applyAlignment="1" applyProtection="1">
      <alignment vertical="center"/>
      <protection locked="0"/>
    </xf>
    <xf numFmtId="1" fontId="23" fillId="0" borderId="22" xfId="0" applyNumberFormat="1" applyFont="1" applyBorder="1" applyAlignment="1" applyProtection="1">
      <alignment horizontal="left" vertical="center"/>
      <protection locked="0"/>
    </xf>
    <xf numFmtId="14" fontId="23" fillId="0" borderId="22" xfId="0" applyNumberFormat="1" applyFont="1" applyBorder="1" applyAlignment="1" applyProtection="1">
      <alignment horizontal="center" vertical="center"/>
      <protection locked="0"/>
    </xf>
    <xf numFmtId="167" fontId="23" fillId="0" borderId="22" xfId="0" applyNumberFormat="1" applyFont="1" applyBorder="1" applyAlignment="1" applyProtection="1">
      <alignment horizontal="center" vertical="center"/>
      <protection locked="0"/>
    </xf>
    <xf numFmtId="0" fontId="23" fillId="41" borderId="22" xfId="0" applyNumberFormat="1" applyFont="1" applyFill="1" applyBorder="1" applyAlignment="1" applyProtection="1">
      <alignment horizontal="center" vertical="center"/>
      <protection locked="0"/>
    </xf>
    <xf numFmtId="167" fontId="23" fillId="0" borderId="22" xfId="0" applyNumberFormat="1" applyFont="1" applyFill="1" applyBorder="1" applyAlignment="1" applyProtection="1">
      <alignment horizontal="center" vertical="center"/>
      <protection locked="0"/>
    </xf>
    <xf numFmtId="0" fontId="23" fillId="0" borderId="22" xfId="0" applyFont="1" applyFill="1" applyBorder="1" applyAlignment="1" applyProtection="1">
      <alignment vertical="center"/>
      <protection locked="0"/>
    </xf>
    <xf numFmtId="0" fontId="43" fillId="39" borderId="26" xfId="0" applyNumberFormat="1" applyFont="1" applyFill="1" applyBorder="1" applyAlignment="1" applyProtection="1">
      <alignment horizontal="center" vertical="center" wrapText="1"/>
    </xf>
    <xf numFmtId="0" fontId="43" fillId="41" borderId="26" xfId="0" applyNumberFormat="1" applyFont="1" applyFill="1" applyBorder="1" applyAlignment="1" applyProtection="1">
      <alignment horizontal="center" vertical="center" wrapText="1"/>
    </xf>
    <xf numFmtId="0" fontId="43" fillId="37" borderId="34" xfId="0" applyFont="1" applyFill="1" applyBorder="1" applyAlignment="1" applyProtection="1">
      <alignment horizontal="center" vertical="center" wrapText="1"/>
    </xf>
    <xf numFmtId="167" fontId="43" fillId="37" borderId="0" xfId="0" applyNumberFormat="1" applyFont="1" applyFill="1" applyBorder="1" applyAlignment="1" applyProtection="1">
      <alignment horizontal="center" vertical="center" wrapText="1"/>
    </xf>
    <xf numFmtId="0" fontId="40" fillId="37" borderId="0" xfId="0" applyFont="1" applyFill="1" applyBorder="1" applyAlignment="1" applyProtection="1">
      <alignment horizontal="center" vertical="center" wrapText="1"/>
    </xf>
    <xf numFmtId="0" fontId="40" fillId="37" borderId="35" xfId="0" applyFont="1" applyFill="1" applyBorder="1" applyAlignment="1" applyProtection="1">
      <alignment horizontal="center" vertical="center" wrapText="1"/>
    </xf>
    <xf numFmtId="0" fontId="43" fillId="37" borderId="0" xfId="0" applyFont="1" applyFill="1" applyBorder="1" applyAlignment="1" applyProtection="1">
      <alignment horizontal="center" vertical="center" wrapText="1"/>
    </xf>
    <xf numFmtId="0" fontId="43" fillId="37" borderId="35" xfId="0" applyFont="1" applyFill="1" applyBorder="1" applyAlignment="1" applyProtection="1">
      <alignment horizontal="center" vertical="center" wrapText="1"/>
    </xf>
    <xf numFmtId="49" fontId="40" fillId="37" borderId="37" xfId="49" applyNumberFormat="1" applyFont="1" applyFill="1" applyBorder="1" applyAlignment="1" applyProtection="1">
      <alignment horizontal="left" vertical="center" wrapText="1"/>
    </xf>
    <xf numFmtId="49" fontId="40" fillId="37" borderId="38" xfId="49" applyNumberFormat="1" applyFont="1" applyFill="1" applyBorder="1" applyAlignment="1" applyProtection="1">
      <alignment horizontal="left" vertical="center" wrapText="1"/>
    </xf>
    <xf numFmtId="49" fontId="40" fillId="37" borderId="38" xfId="0" applyNumberFormat="1" applyFont="1" applyFill="1" applyBorder="1" applyAlignment="1">
      <alignment horizontal="center" vertical="center" wrapText="1"/>
    </xf>
    <xf numFmtId="49" fontId="40" fillId="37" borderId="38" xfId="0" applyNumberFormat="1" applyFont="1" applyFill="1" applyBorder="1" applyAlignment="1">
      <alignment horizontal="left" vertical="center" wrapText="1"/>
    </xf>
    <xf numFmtId="49" fontId="45" fillId="37" borderId="39" xfId="0" applyNumberFormat="1" applyFont="1" applyFill="1" applyBorder="1" applyAlignment="1">
      <alignment horizontal="center" vertical="center" wrapText="1"/>
    </xf>
    <xf numFmtId="49" fontId="40" fillId="37" borderId="40" xfId="0" applyNumberFormat="1" applyFont="1" applyFill="1" applyBorder="1" applyAlignment="1">
      <alignment horizontal="center" vertical="center" wrapText="1"/>
    </xf>
    <xf numFmtId="167" fontId="40" fillId="37" borderId="38" xfId="0" applyNumberFormat="1" applyFont="1" applyFill="1" applyBorder="1" applyAlignment="1">
      <alignment horizontal="center" wrapText="1"/>
    </xf>
    <xf numFmtId="167" fontId="40" fillId="37" borderId="39" xfId="0" applyNumberFormat="1" applyFont="1" applyFill="1" applyBorder="1" applyAlignment="1">
      <alignment horizontal="center" wrapText="1"/>
    </xf>
    <xf numFmtId="0" fontId="40" fillId="39" borderId="23" xfId="0" applyNumberFormat="1" applyFont="1" applyFill="1" applyBorder="1" applyAlignment="1">
      <alignment horizontal="center" wrapText="1"/>
    </xf>
    <xf numFmtId="0" fontId="40" fillId="41" borderId="23" xfId="0" applyNumberFormat="1" applyFont="1" applyFill="1" applyBorder="1" applyAlignment="1">
      <alignment horizontal="center" wrapText="1"/>
    </xf>
    <xf numFmtId="3" fontId="40" fillId="37" borderId="38" xfId="46" applyNumberFormat="1" applyFont="1" applyFill="1" applyBorder="1" applyAlignment="1">
      <alignment horizontal="center" vertical="center" wrapText="1"/>
    </xf>
    <xf numFmtId="44" fontId="40" fillId="37" borderId="39" xfId="46" applyNumberFormat="1" applyFont="1" applyFill="1" applyBorder="1" applyAlignment="1">
      <alignment horizontal="center" vertical="center" wrapText="1"/>
    </xf>
    <xf numFmtId="49" fontId="41" fillId="37" borderId="27" xfId="0" applyNumberFormat="1" applyFont="1" applyFill="1" applyBorder="1" applyAlignment="1">
      <alignment horizontal="center" vertical="center" wrapText="1"/>
    </xf>
    <xf numFmtId="167" fontId="41" fillId="37" borderId="28" xfId="0" applyNumberFormat="1" applyFont="1" applyFill="1" applyBorder="1" applyAlignment="1">
      <alignment horizontal="center" vertical="center" wrapText="1"/>
    </xf>
    <xf numFmtId="49" fontId="41" fillId="37" borderId="29" xfId="0" applyNumberFormat="1" applyFont="1" applyFill="1" applyBorder="1" applyAlignment="1">
      <alignment horizontal="center" vertical="center" wrapText="1"/>
    </xf>
    <xf numFmtId="49" fontId="41" fillId="37" borderId="30" xfId="0" applyNumberFormat="1" applyFont="1" applyFill="1" applyBorder="1" applyAlignment="1">
      <alignment horizontal="center" vertical="center" wrapText="1"/>
    </xf>
    <xf numFmtId="49" fontId="41" fillId="37" borderId="31" xfId="0" applyNumberFormat="1" applyFont="1" applyFill="1" applyBorder="1" applyAlignment="1">
      <alignment horizontal="center" vertical="center" wrapText="1"/>
    </xf>
    <xf numFmtId="49" fontId="41" fillId="37" borderId="32" xfId="0" applyNumberFormat="1" applyFont="1" applyFill="1" applyBorder="1" applyAlignment="1">
      <alignment horizontal="center" vertical="center" wrapText="1"/>
    </xf>
    <xf numFmtId="49" fontId="46" fillId="37" borderId="32" xfId="0" applyNumberFormat="1" applyFont="1" applyFill="1" applyBorder="1" applyAlignment="1">
      <alignment horizontal="center" vertical="center" wrapText="1"/>
    </xf>
    <xf numFmtId="49" fontId="41" fillId="37" borderId="28" xfId="49" applyNumberFormat="1" applyFont="1" applyFill="1" applyBorder="1" applyAlignment="1" applyProtection="1">
      <alignment horizontal="center" vertical="center" wrapText="1"/>
    </xf>
    <xf numFmtId="49" fontId="41" fillId="37" borderId="41" xfId="49" applyNumberFormat="1" applyFont="1" applyFill="1" applyBorder="1" applyAlignment="1" applyProtection="1">
      <alignment horizontal="center" vertical="center" wrapText="1"/>
    </xf>
    <xf numFmtId="49" fontId="41" fillId="37" borderId="41" xfId="0" applyNumberFormat="1" applyFont="1" applyFill="1" applyBorder="1" applyAlignment="1">
      <alignment horizontal="center" vertical="center" wrapText="1"/>
    </xf>
    <xf numFmtId="49" fontId="46" fillId="37" borderId="42" xfId="0" applyNumberFormat="1" applyFont="1" applyFill="1" applyBorder="1" applyAlignment="1">
      <alignment horizontal="center" vertical="center" wrapText="1"/>
    </xf>
    <xf numFmtId="167" fontId="41" fillId="37" borderId="41" xfId="0" applyNumberFormat="1" applyFont="1" applyFill="1" applyBorder="1" applyAlignment="1">
      <alignment horizontal="center" vertical="center" wrapText="1"/>
    </xf>
    <xf numFmtId="167" fontId="41" fillId="37" borderId="42" xfId="0" applyNumberFormat="1" applyFont="1" applyFill="1" applyBorder="1" applyAlignment="1">
      <alignment horizontal="center" vertical="center" wrapText="1"/>
    </xf>
    <xf numFmtId="0" fontId="41" fillId="39" borderId="43" xfId="0" applyNumberFormat="1" applyFont="1" applyFill="1" applyBorder="1" applyAlignment="1">
      <alignment horizontal="center" vertical="center" wrapText="1"/>
    </xf>
    <xf numFmtId="0" fontId="41" fillId="41" borderId="43" xfId="0" applyNumberFormat="1" applyFont="1" applyFill="1" applyBorder="1" applyAlignment="1">
      <alignment horizontal="center" vertical="center" wrapText="1"/>
    </xf>
    <xf numFmtId="3" fontId="41" fillId="37" borderId="41" xfId="46" applyNumberFormat="1" applyFont="1" applyFill="1" applyBorder="1" applyAlignment="1">
      <alignment horizontal="center" vertical="center" wrapText="1"/>
    </xf>
    <xf numFmtId="44" fontId="41" fillId="37" borderId="42" xfId="46" applyNumberFormat="1" applyFont="1" applyFill="1" applyBorder="1" applyAlignment="1">
      <alignment horizontal="center" vertical="center" wrapText="1"/>
    </xf>
    <xf numFmtId="0" fontId="0" fillId="0" borderId="0" xfId="0" applyBorder="1"/>
    <xf numFmtId="43" fontId="0" fillId="0" borderId="0" xfId="1" applyFont="1" applyFill="1"/>
    <xf numFmtId="0" fontId="16" fillId="0" borderId="0" xfId="0" applyFont="1" applyAlignment="1">
      <alignment horizontal="center"/>
    </xf>
    <xf numFmtId="0" fontId="141" fillId="112" borderId="73" xfId="0" applyFont="1" applyFill="1" applyBorder="1" applyAlignment="1">
      <alignment horizontal="center" vertical="center" wrapText="1" readingOrder="1"/>
    </xf>
    <xf numFmtId="0" fontId="142" fillId="111" borderId="73" xfId="0" applyFont="1" applyFill="1" applyBorder="1" applyAlignment="1">
      <alignment horizontal="left" vertical="top" wrapText="1" readingOrder="1"/>
    </xf>
    <xf numFmtId="0" fontId="140" fillId="111" borderId="0" xfId="0" applyFont="1" applyFill="1" applyAlignment="1">
      <alignment vertical="center" wrapText="1"/>
    </xf>
    <xf numFmtId="14" fontId="142" fillId="111" borderId="73" xfId="0" applyNumberFormat="1" applyFont="1" applyFill="1" applyBorder="1" applyAlignment="1">
      <alignment horizontal="right" vertical="top" wrapText="1" readingOrder="1"/>
    </xf>
    <xf numFmtId="43" fontId="43" fillId="37" borderId="33" xfId="1" applyFont="1" applyFill="1" applyBorder="1" applyAlignment="1" applyProtection="1">
      <alignment horizontal="center" vertical="center" wrapText="1"/>
    </xf>
    <xf numFmtId="43" fontId="40" fillId="37" borderId="36" xfId="1" applyFont="1" applyFill="1" applyBorder="1" applyAlignment="1">
      <alignment horizontal="center" vertical="center" wrapText="1"/>
    </xf>
    <xf numFmtId="43" fontId="41" fillId="37" borderId="44" xfId="1" applyFont="1" applyFill="1" applyBorder="1" applyAlignment="1">
      <alignment horizontal="center" vertical="center" wrapText="1"/>
    </xf>
    <xf numFmtId="43" fontId="42" fillId="40" borderId="22" xfId="1" applyFont="1" applyFill="1" applyBorder="1" applyAlignment="1">
      <alignment vertical="center"/>
    </xf>
    <xf numFmtId="43" fontId="141" fillId="112" borderId="73" xfId="1" applyFont="1" applyFill="1" applyBorder="1" applyAlignment="1">
      <alignment horizontal="center" vertical="center" wrapText="1" readingOrder="1"/>
    </xf>
    <xf numFmtId="43" fontId="142" fillId="111" borderId="73" xfId="1" applyFont="1" applyFill="1" applyBorder="1" applyAlignment="1">
      <alignment horizontal="right" vertical="top" wrapText="1" readingOrder="1"/>
    </xf>
    <xf numFmtId="0" fontId="16" fillId="33" borderId="74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16" fillId="33" borderId="1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6" fillId="0" borderId="0" xfId="0" applyFont="1" applyAlignment="1">
      <alignment horizontal="center"/>
    </xf>
    <xf numFmtId="17" fontId="16" fillId="0" borderId="0" xfId="0" quotePrefix="1" applyNumberFormat="1" applyFont="1" applyAlignment="1">
      <alignment horizontal="center"/>
    </xf>
    <xf numFmtId="0" fontId="43" fillId="37" borderId="24" xfId="0" applyFont="1" applyFill="1" applyBorder="1" applyAlignment="1" applyProtection="1">
      <alignment horizontal="center" vertical="center" wrapText="1"/>
    </xf>
    <xf numFmtId="0" fontId="43" fillId="37" borderId="26" xfId="0" applyFont="1" applyFill="1" applyBorder="1" applyAlignment="1" applyProtection="1">
      <alignment horizontal="center" vertical="center" wrapText="1"/>
    </xf>
    <xf numFmtId="0" fontId="43" fillId="37" borderId="25" xfId="0" applyFont="1" applyFill="1" applyBorder="1" applyAlignment="1" applyProtection="1">
      <alignment horizontal="center" vertical="center" wrapText="1"/>
    </xf>
    <xf numFmtId="0" fontId="40" fillId="37" borderId="26" xfId="0" applyFont="1" applyFill="1" applyBorder="1" applyAlignment="1" applyProtection="1">
      <alignment horizontal="center" vertical="center" wrapText="1"/>
    </xf>
    <xf numFmtId="0" fontId="40" fillId="37" borderId="25" xfId="0" applyFont="1" applyFill="1" applyBorder="1" applyAlignment="1" applyProtection="1">
      <alignment horizontal="center" vertical="center" wrapText="1"/>
    </xf>
    <xf numFmtId="0" fontId="43" fillId="37" borderId="25" xfId="0" applyFont="1" applyFill="1" applyBorder="1" applyAlignment="1" applyProtection="1">
      <alignment horizontal="left" vertical="center" wrapText="1"/>
    </xf>
  </cellXfs>
  <cellStyles count="2249">
    <cellStyle name=" 1" xfId="357"/>
    <cellStyle name=" 1 2" xfId="358"/>
    <cellStyle name="&quot;    ... align..bottom" xfId="359"/>
    <cellStyle name="&quot;    ... align..top" xfId="360"/>
    <cellStyle name="&quot;  1000" xfId="361"/>
    <cellStyle name="_06 sp var WW 09 12 05" xfId="362"/>
    <cellStyle name="_0702_3 Pack Collections_EMAIL051" xfId="363"/>
    <cellStyle name="_0705_Essential Classics Promotion_EMAIL041" xfId="364"/>
    <cellStyle name="_0705_Essential Classics Promotion_EMAIL05" xfId="365"/>
    <cellStyle name="_0805_Essential Director's Collections_Email01" xfId="366"/>
    <cellStyle name="_0810_TCAT Christmas Promotion_2008_EMAIL01" xfId="367"/>
    <cellStyle name="_0811_Sisterhood of the Traveling Pants LCE_EMAIL01" xfId="368"/>
    <cellStyle name="_100913 2011 TCAT Budget" xfId="369"/>
    <cellStyle name="_2001 Leading Retailer Accounts - WHV Europe" xfId="370"/>
    <cellStyle name="_2001 Leading Retailer Accounts - WHV Europe_Menu_Rate_Card_Values_07.30.09" xfId="371"/>
    <cellStyle name="_2002 December Reforecast - France" xfId="372"/>
    <cellStyle name="_2002 December Reforecast - France_Menu_Rate_Card_Values_07.30.09" xfId="373"/>
    <cellStyle name="_2002 DVD Hardware Tracking Dec01 - Germany" xfId="374"/>
    <cellStyle name="_2002 DVD Hardware Tracking Dec01 - Germany_Menu_Rate_Card_Values_07.30.09" xfId="375"/>
    <cellStyle name="_2002 DVD Release Schedule Competitives" xfId="376"/>
    <cellStyle name="_2002 HW Track Dec01" xfId="377"/>
    <cellStyle name="_2002 HW Track Dec01_Menu_Rate_Card_Values_07.30.09" xfId="378"/>
    <cellStyle name="_2002 Jun02 MFC DVD HW Tracking" xfId="379"/>
    <cellStyle name="_2002 Jun02 MFC DVD HW Tracking_Menu_Rate_Card_Values_07.30.09" xfId="380"/>
    <cellStyle name="_2002 March Forecast FRANCE 140302" xfId="381"/>
    <cellStyle name="_2002 March Forecast FRANCE 140302_Menu_Rate_Card_Values_07.30.09" xfId="382"/>
    <cellStyle name="_2002 March Forecast.xls Chart 1" xfId="383"/>
    <cellStyle name="_2002 March Forecast.xls Chart 2" xfId="384"/>
    <cellStyle name="_2002 March Forecast.xls Chart 3" xfId="385"/>
    <cellStyle name="_2003 Budget Agenda Germany" xfId="386"/>
    <cellStyle name="_2003 Budget Agenda Germany_Menu_Rate_Card_Values_07.30.09" xfId="387"/>
    <cellStyle name="_2003 DVD Release Schedule Competitives" xfId="388"/>
    <cellStyle name="_2003 Sales Planning Template" xfId="389"/>
    <cellStyle name="_2007 Calendar - SD" xfId="390"/>
    <cellStyle name="_2007 Forecast_Catalog_07.17.07" xfId="391"/>
    <cellStyle name="_2007 Forecast_Catalog_07.17.07_July 2011 Financial Update Warner 8.1.11 1pm" xfId="392"/>
    <cellStyle name="_2007 Forecast_Catalog_07.17.07_Target Team 2011 Accrual Summary" xfId="393"/>
    <cellStyle name="_2007 Forecast_Catalog_07.17.07_Target Team 2011 Accrual Summary v2" xfId="394"/>
    <cellStyle name="_2007 Forecast_Catalog_07.17.07_Target Team 2011 Accrual Summary w 2Day" xfId="395"/>
    <cellStyle name="_2007 Forecast_Catalog_07.17.07_Target Team 2011 Accrual Summary w 2Day_mop doc 8.30.11 jb" xfId="396"/>
    <cellStyle name="_2007 Forecast_Catalog_07.17.07_Target Team 2011 Accrual Summary w 2Day_Target  2-day with Spend Estimates 7-6-11 v2" xfId="397"/>
    <cellStyle name="_2007 Releases_Essential Releases GP-Unit_EMAIL01" xfId="398"/>
    <cellStyle name="_2007 Sports Release Calendar Detail" xfId="399"/>
    <cellStyle name="_2007 Sports Release Calendar Detail_2012 TV Promotional Planner" xfId="1967"/>
    <cellStyle name="_2007 Sports Release Calendar Detail_2012 TV Promotional Planner_2013 HBO Promotional Planner" xfId="1968"/>
    <cellStyle name="_2007 Sports Release Calendar Detail_2012 TV Promotional Planner_2013 TV Promotional Planner" xfId="2200"/>
    <cellStyle name="_2007 Sports Release Calendar Detail_JBP Planning Grid" xfId="400"/>
    <cellStyle name="_2007 Sports Release Calendar Detail_JBP Planning Grid_July 2011 Financial Update Warner 8.1.11 1pm" xfId="401"/>
    <cellStyle name="_2007 Sports Release Calendar Detail_JBP Planning Grid_mop doc 8.30.11 jb" xfId="402"/>
    <cellStyle name="_2007 Sports Release Calendar Detail_JBP Planning Grid_Target  2-day with Spend Estimates 7-6-11 v2" xfId="403"/>
    <cellStyle name="_2007 Sports Release Calendar Detail_JBP Planning Grid_Target Team 2011 Accrual Summary" xfId="404"/>
    <cellStyle name="_2007 Sports Release Calendar Detail_JBP Planning Grid_Target Team 2011 Accrual Summary v2" xfId="405"/>
    <cellStyle name="_2007 Sports Release Calendar Detail_October 2010 Target VI Update 10.15.10 9AM1" xfId="406"/>
    <cellStyle name="_2007 Sports Release Calendar Detail_October 2010 Target VI Update 10.15.10 9AM1_July 2011 Financial Update Warner 8.1.11 1pm" xfId="407"/>
    <cellStyle name="_2007 Sports Release Calendar Detail_October 2010 Target VI Update 10.15.10 9AM1_mop doc 8.30.11 jb" xfId="408"/>
    <cellStyle name="_2007 Sports Release Calendar Detail_October 2010 Target VI Update 10.15.10 9AM1_Target  2-day with Spend Estimates 7-6-11 v2" xfId="409"/>
    <cellStyle name="_2007 Sports Release Calendar Detail_October 2010 Target VI Update 10.15.10 9AM1_Target Team 2011 Accrual Summary" xfId="410"/>
    <cellStyle name="_2007 Sports Release Calendar Detail_October 2010 Target VI Update 10.15.10 9AM1_Target Team 2011 Accrual Summary v2" xfId="411"/>
    <cellStyle name="_2007 Sports Release Calendar Detail_Target 2010 Plan with Backup 2.11.10" xfId="412"/>
    <cellStyle name="_2007 Sports Release Calendar Detail_Target 2010 Plan with Backup 2.11.10_October 2010 Target VI Update 10.15.10 9AM1" xfId="413"/>
    <cellStyle name="_2007 Sports Release Calendar Detail_Target 2010 Plan with Backup 2.11.10_October 2010 Target VI Update 10.15.10 9AM1_July 2011 Financial Update Warner 8.1.11 1pm" xfId="414"/>
    <cellStyle name="_2007 Sports Release Calendar Detail_Target 2010 Plan with Backup 2.11.10_October 2010 Target VI Update 10.15.10 9AM1_mop doc 8.30.11 jb" xfId="415"/>
    <cellStyle name="_2007 Sports Release Calendar Detail_Target 2010 Plan with Backup 2.11.10_October 2010 Target VI Update 10.15.10 9AM1_Target  2-day with Spend Estimates 7-6-11 v2" xfId="416"/>
    <cellStyle name="_2007 Sports Release Calendar Detail_Target 2010 Plan with Backup 2.11.10_October 2010 Target VI Update 10.15.10 9AM1_Target Team 2011 Accrual Summary" xfId="417"/>
    <cellStyle name="_2007 Sports Release Calendar Detail_Target 2010 Plan with Backup 2.11.10_October 2010 Target VI Update 10.15.10 9AM1_Target Team 2011 Accrual Summary v2" xfId="418"/>
    <cellStyle name="_2007 Sports Release Calendar Detail_TNR Model 2.12.10 4pm" xfId="419"/>
    <cellStyle name="_2007 Sports Release Calendar Detail_TNR Model 2.12.10 4pm_July 2011 Financial Update Warner 8.1.11 1pm" xfId="420"/>
    <cellStyle name="_2007 Sports Release Calendar Detail_TNR Model 2.12.10 4pm_mop doc 8.30.11 jb" xfId="421"/>
    <cellStyle name="_2007 Sports Release Calendar Detail_TNR Model 2.12.10 4pm_Target  2-day with Spend Estimates 7-6-11 v2" xfId="422"/>
    <cellStyle name="_2007 Sports Release Calendar Detail_TNR Model 2.12.10 4pm_Target Team 2011 Accrual Summary" xfId="423"/>
    <cellStyle name="_2007 Sports Release Calendar Detail_TNR Model 2.12.10 4pm_Target Team 2011 Accrual Summary v2" xfId="424"/>
    <cellStyle name="_2007 Sports Release Calendar Detail_TNR Model 2.23.10 4pm" xfId="425"/>
    <cellStyle name="_2007 Sports Release Calendar Detail_TNR Model 2.23.10 4pm_July 2011 Financial Update Warner 8.1.11 1pm" xfId="426"/>
    <cellStyle name="_2007 Sports Release Calendar Detail_TNR Model 2.23.10 4pm_mop doc 8.30.11 jb" xfId="427"/>
    <cellStyle name="_2007 Sports Release Calendar Detail_TNR Model 2.23.10 4pm_Target  2-day with Spend Estimates 7-6-11 v2" xfId="428"/>
    <cellStyle name="_2007 Sports Release Calendar Detail_TNR Model 2.23.10 4pm_Target Team 2011 Accrual Summary" xfId="429"/>
    <cellStyle name="_2007 Sports Release Calendar Detail_TNR Model 2.23.10 4pm_Target Team 2011 Accrual Summary v2" xfId="430"/>
    <cellStyle name="_2007-08-09-10-11 Kids Release Schedule latest revision - use this one" xfId="431"/>
    <cellStyle name="_2008 International Catalog numbers - Catalog" xfId="432"/>
    <cellStyle name="_2008 International Catalog numbers - Catalog_Newsletter Correction" xfId="2033"/>
    <cellStyle name="_2008 New Release" xfId="433"/>
    <cellStyle name="_2008 New Release_1" xfId="434"/>
    <cellStyle name="_2008 New Release_2012 TV Promotional Planner" xfId="1969"/>
    <cellStyle name="_2008 New Release_2012 TV Promotional Planner_2013 HBO Promotional Planner" xfId="1970"/>
    <cellStyle name="_2008 New Release_2012 TV Promotional Planner_2013 TV Promotional Planner" xfId="2201"/>
    <cellStyle name="_2008 New Release_JBP Planning Grid" xfId="435"/>
    <cellStyle name="_2008 New Release_JBP Planning Grid_July 2011 Financial Update Warner 8.1.11 1pm" xfId="436"/>
    <cellStyle name="_2008 New Release_JBP Planning Grid_mop doc 8.30.11 jb" xfId="437"/>
    <cellStyle name="_2008 New Release_JBP Planning Grid_Target  2-day with Spend Estimates 7-6-11 v2" xfId="438"/>
    <cellStyle name="_2008 New Release_JBP Planning Grid_Target Team 2011 Accrual Summary" xfId="439"/>
    <cellStyle name="_2008 New Release_JBP Planning Grid_Target Team 2011 Accrual Summary v2" xfId="440"/>
    <cellStyle name="_2008 New Release_October 2010 Target VI Update 10.15.10 9AM1" xfId="441"/>
    <cellStyle name="_2008 New Release_October 2010 Target VI Update 10.15.10 9AM1_July 2011 Financial Update Warner 8.1.11 1pm" xfId="442"/>
    <cellStyle name="_2008 New Release_October 2010 Target VI Update 10.15.10 9AM1_mop doc 8.30.11 jb" xfId="443"/>
    <cellStyle name="_2008 New Release_October 2010 Target VI Update 10.15.10 9AM1_Target  2-day with Spend Estimates 7-6-11 v2" xfId="444"/>
    <cellStyle name="_2008 New Release_October 2010 Target VI Update 10.15.10 9AM1_Target Team 2011 Accrual Summary" xfId="445"/>
    <cellStyle name="_2008 New Release_October 2010 Target VI Update 10.15.10 9AM1_Target Team 2011 Accrual Summary v2" xfId="446"/>
    <cellStyle name="_2008 New Release_Target 2010 Plan with Backup 2.11.10" xfId="447"/>
    <cellStyle name="_2008 New Release_Target 2010 Plan with Backup 2.11.10_October 2010 Target VI Update 10.15.10 9AM1" xfId="448"/>
    <cellStyle name="_2008 New Release_Target 2010 Plan with Backup 2.11.10_October 2010 Target VI Update 10.15.10 9AM1_July 2011 Financial Update Warner 8.1.11 1pm" xfId="449"/>
    <cellStyle name="_2008 New Release_Target 2010 Plan with Backup 2.11.10_October 2010 Target VI Update 10.15.10 9AM1_mop doc 8.30.11 jb" xfId="450"/>
    <cellStyle name="_2008 New Release_Target 2010 Plan with Backup 2.11.10_October 2010 Target VI Update 10.15.10 9AM1_Target  2-day with Spend Estimates 7-6-11 v2" xfId="451"/>
    <cellStyle name="_2008 New Release_Target 2010 Plan with Backup 2.11.10_October 2010 Target VI Update 10.15.10 9AM1_Target Team 2011 Accrual Summary" xfId="452"/>
    <cellStyle name="_2008 New Release_Target 2010 Plan with Backup 2.11.10_October 2010 Target VI Update 10.15.10 9AM1_Target Team 2011 Accrual Summary v2" xfId="453"/>
    <cellStyle name="_2008 New Release_TNR Model 2.12.10 4pm" xfId="454"/>
    <cellStyle name="_2008 New Release_TNR Model 2.12.10 4pm_July 2011 Financial Update Warner 8.1.11 1pm" xfId="455"/>
    <cellStyle name="_2008 New Release_TNR Model 2.12.10 4pm_mop doc 8.30.11 jb" xfId="456"/>
    <cellStyle name="_2008 New Release_TNR Model 2.12.10 4pm_Target  2-day with Spend Estimates 7-6-11 v2" xfId="457"/>
    <cellStyle name="_2008 New Release_TNR Model 2.12.10 4pm_Target Team 2011 Accrual Summary" xfId="458"/>
    <cellStyle name="_2008 New Release_TNR Model 2.12.10 4pm_Target Team 2011 Accrual Summary v2" xfId="459"/>
    <cellStyle name="_2008 New Release_TNR Model 2.23.10 4pm" xfId="460"/>
    <cellStyle name="_2008 New Release_TNR Model 2.23.10 4pm_July 2011 Financial Update Warner 8.1.11 1pm" xfId="461"/>
    <cellStyle name="_2008 New Release_TNR Model 2.23.10 4pm_mop doc 8.30.11 jb" xfId="462"/>
    <cellStyle name="_2008 New Release_TNR Model 2.23.10 4pm_Target  2-day with Spend Estimates 7-6-11 v2" xfId="463"/>
    <cellStyle name="_2008 New Release_TNR Model 2.23.10 4pm_Target Team 2011 Accrual Summary" xfId="464"/>
    <cellStyle name="_2008 New Release_TNR Model 2.23.10 4pm_Target Team 2011 Accrual Summary v2" xfId="465"/>
    <cellStyle name="_2008 Schedule - Special Interest - NEW" xfId="466"/>
    <cellStyle name="_2008 Schedule - Special Interest - NEW_2012 TV Promotional Planner" xfId="1971"/>
    <cellStyle name="_2008 Schedule - Special Interest - NEW_2012 TV Promotional Planner_2013 HBO Promotional Planner" xfId="1972"/>
    <cellStyle name="_2008 Schedule - Special Interest - NEW_2012 TV Promotional Planner_2013 TV Promotional Planner" xfId="2202"/>
    <cellStyle name="_2008 Schedule - Special Interest - NEW_JBP Planning Grid" xfId="467"/>
    <cellStyle name="_2008 Schedule - Special Interest - NEW_JBP Planning Grid_July 2011 Financial Update Warner 8.1.11 1pm" xfId="468"/>
    <cellStyle name="_2008 Schedule - Special Interest - NEW_JBP Planning Grid_mop doc 8.30.11 jb" xfId="469"/>
    <cellStyle name="_2008 Schedule - Special Interest - NEW_JBP Planning Grid_Target  2-day with Spend Estimates 7-6-11 v2" xfId="470"/>
    <cellStyle name="_2008 Schedule - Special Interest - NEW_JBP Planning Grid_Target Team 2011 Accrual Summary" xfId="471"/>
    <cellStyle name="_2008 Schedule - Special Interest - NEW_JBP Planning Grid_Target Team 2011 Accrual Summary v2" xfId="472"/>
    <cellStyle name="_2008 Schedule - Special Interest - NEW_October 2010 Target VI Update 10.15.10 9AM1" xfId="473"/>
    <cellStyle name="_2008 Schedule - Special Interest - NEW_October 2010 Target VI Update 10.15.10 9AM1_July 2011 Financial Update Warner 8.1.11 1pm" xfId="474"/>
    <cellStyle name="_2008 Schedule - Special Interest - NEW_October 2010 Target VI Update 10.15.10 9AM1_mop doc 8.30.11 jb" xfId="475"/>
    <cellStyle name="_2008 Schedule - Special Interest - NEW_October 2010 Target VI Update 10.15.10 9AM1_Target  2-day with Spend Estimates 7-6-11 v2" xfId="476"/>
    <cellStyle name="_2008 Schedule - Special Interest - NEW_October 2010 Target VI Update 10.15.10 9AM1_Target Team 2011 Accrual Summary" xfId="477"/>
    <cellStyle name="_2008 Schedule - Special Interest - NEW_October 2010 Target VI Update 10.15.10 9AM1_Target Team 2011 Accrual Summary v2" xfId="478"/>
    <cellStyle name="_2008 Schedule - Special Interest - NEW_Target 2010 Plan with Backup 2.11.10" xfId="479"/>
    <cellStyle name="_2008 Schedule - Special Interest - NEW_Target 2010 Plan with Backup 2.11.10_October 2010 Target VI Update 10.15.10 9AM1" xfId="480"/>
    <cellStyle name="_2008 Schedule - Special Interest - NEW_Target 2010 Plan with Backup 2.11.10_October 2010 Target VI Update 10.15.10 9AM1_July 2011 Financial Update Warner 8.1.11 1pm" xfId="481"/>
    <cellStyle name="_2008 Schedule - Special Interest - NEW_Target 2010 Plan with Backup 2.11.10_October 2010 Target VI Update 10.15.10 9AM1_mop doc 8.30.11 jb" xfId="482"/>
    <cellStyle name="_2008 Schedule - Special Interest - NEW_Target 2010 Plan with Backup 2.11.10_October 2010 Target VI Update 10.15.10 9AM1_Target  2-day with Spend Estimates 7-6-11 v2" xfId="483"/>
    <cellStyle name="_2008 Schedule - Special Interest - NEW_Target 2010 Plan with Backup 2.11.10_October 2010 Target VI Update 10.15.10 9AM1_Target Team 2011 Accrual Summary" xfId="484"/>
    <cellStyle name="_2008 Schedule - Special Interest - NEW_Target 2010 Plan with Backup 2.11.10_October 2010 Target VI Update 10.15.10 9AM1_Target Team 2011 Accrual Summary v2" xfId="485"/>
    <cellStyle name="_2008 Schedule - Special Interest - NEW_TNR Model 2.12.10 4pm" xfId="486"/>
    <cellStyle name="_2008 Schedule - Special Interest - NEW_TNR Model 2.12.10 4pm_July 2011 Financial Update Warner 8.1.11 1pm" xfId="487"/>
    <cellStyle name="_2008 Schedule - Special Interest - NEW_TNR Model 2.12.10 4pm_mop doc 8.30.11 jb" xfId="488"/>
    <cellStyle name="_2008 Schedule - Special Interest - NEW_TNR Model 2.12.10 4pm_Target  2-day with Spend Estimates 7-6-11 v2" xfId="489"/>
    <cellStyle name="_2008 Schedule - Special Interest - NEW_TNR Model 2.12.10 4pm_Target Team 2011 Accrual Summary" xfId="490"/>
    <cellStyle name="_2008 Schedule - Special Interest - NEW_TNR Model 2.12.10 4pm_Target Team 2011 Accrual Summary v2" xfId="491"/>
    <cellStyle name="_2008 Schedule - Special Interest - NEW_TNR Model 2.23.10 4pm" xfId="492"/>
    <cellStyle name="_2008 Schedule - Special Interest - NEW_TNR Model 2.23.10 4pm_July 2011 Financial Update Warner 8.1.11 1pm" xfId="493"/>
    <cellStyle name="_2008 Schedule - Special Interest - NEW_TNR Model 2.23.10 4pm_mop doc 8.30.11 jb" xfId="494"/>
    <cellStyle name="_2008 Schedule - Special Interest - NEW_TNR Model 2.23.10 4pm_Target  2-day with Spend Estimates 7-6-11 v2" xfId="495"/>
    <cellStyle name="_2008 Schedule - Special Interest - NEW_TNR Model 2.23.10 4pm_Target Team 2011 Accrual Summary" xfId="496"/>
    <cellStyle name="_2008 Schedule - Special Interest - NEW_TNR Model 2.23.10 4pm_Target Team 2011 Accrual Summary v2" xfId="497"/>
    <cellStyle name="_2008 TCAT Budget Blitzes" xfId="498"/>
    <cellStyle name="_2008 TV on DVD Calendar 020108" xfId="499"/>
    <cellStyle name="_2008 TV on DVD Calendar 020108_2012 TV Promotional Planner" xfId="1973"/>
    <cellStyle name="_2008 TV on DVD Calendar 020108_2012 TV Promotional Planner_2013 HBO Promotional Planner" xfId="1974"/>
    <cellStyle name="_2008 TV on DVD Calendar 020108_2012 TV Promotional Planner_2013 TV Promotional Planner" xfId="2203"/>
    <cellStyle name="_2008 TV on DVD Calendar 020108_JBP Planning Grid" xfId="500"/>
    <cellStyle name="_2008 TV on DVD Calendar 020108_JBP Planning Grid_July 2011 Financial Update Warner 8.1.11 1pm" xfId="501"/>
    <cellStyle name="_2008 TV on DVD Calendar 020108_JBP Planning Grid_mop doc 8.30.11 jb" xfId="502"/>
    <cellStyle name="_2008 TV on DVD Calendar 020108_JBP Planning Grid_Target  2-day with Spend Estimates 7-6-11 v2" xfId="503"/>
    <cellStyle name="_2008 TV on DVD Calendar 020108_JBP Planning Grid_Target Team 2011 Accrual Summary" xfId="504"/>
    <cellStyle name="_2008 TV on DVD Calendar 020108_JBP Planning Grid_Target Team 2011 Accrual Summary v2" xfId="505"/>
    <cellStyle name="_2008 TV on DVD Calendar 020108_October 2010 Target VI Update 10.15.10 9AM1" xfId="506"/>
    <cellStyle name="_2008 TV on DVD Calendar 020108_October 2010 Target VI Update 10.15.10 9AM1_July 2011 Financial Update Warner 8.1.11 1pm" xfId="507"/>
    <cellStyle name="_2008 TV on DVD Calendar 020108_October 2010 Target VI Update 10.15.10 9AM1_mop doc 8.30.11 jb" xfId="508"/>
    <cellStyle name="_2008 TV on DVD Calendar 020108_October 2010 Target VI Update 10.15.10 9AM1_Target  2-day with Spend Estimates 7-6-11 v2" xfId="509"/>
    <cellStyle name="_2008 TV on DVD Calendar 020108_October 2010 Target VI Update 10.15.10 9AM1_Target Team 2011 Accrual Summary" xfId="510"/>
    <cellStyle name="_2008 TV on DVD Calendar 020108_October 2010 Target VI Update 10.15.10 9AM1_Target Team 2011 Accrual Summary v2" xfId="511"/>
    <cellStyle name="_2008 TV on DVD Calendar 020108_Target 2010 Plan with Backup 2.11.10" xfId="512"/>
    <cellStyle name="_2008 TV on DVD Calendar 020108_Target 2010 Plan with Backup 2.11.10_October 2010 Target VI Update 10.15.10 9AM1" xfId="513"/>
    <cellStyle name="_2008 TV on DVD Calendar 020108_Target 2010 Plan with Backup 2.11.10_October 2010 Target VI Update 10.15.10 9AM1_July 2011 Financial Update Warner 8.1.11 1pm" xfId="514"/>
    <cellStyle name="_2008 TV on DVD Calendar 020108_Target 2010 Plan with Backup 2.11.10_October 2010 Target VI Update 10.15.10 9AM1_mop doc 8.30.11 jb" xfId="515"/>
    <cellStyle name="_2008 TV on DVD Calendar 020108_Target 2010 Plan with Backup 2.11.10_October 2010 Target VI Update 10.15.10 9AM1_Target  2-day with Spend Estimates 7-6-11 v2" xfId="516"/>
    <cellStyle name="_2008 TV on DVD Calendar 020108_Target 2010 Plan with Backup 2.11.10_October 2010 Target VI Update 10.15.10 9AM1_Target Team 2011 Accrual Summary" xfId="517"/>
    <cellStyle name="_2008 TV on DVD Calendar 020108_Target 2010 Plan with Backup 2.11.10_October 2010 Target VI Update 10.15.10 9AM1_Target Team 2011 Accrual Summary v2" xfId="518"/>
    <cellStyle name="_2008 TV on DVD Calendar 020108_TNR Model 2.12.10 4pm" xfId="519"/>
    <cellStyle name="_2008 TV on DVD Calendar 020108_TNR Model 2.12.10 4pm_July 2011 Financial Update Warner 8.1.11 1pm" xfId="520"/>
    <cellStyle name="_2008 TV on DVD Calendar 020108_TNR Model 2.12.10 4pm_mop doc 8.30.11 jb" xfId="521"/>
    <cellStyle name="_2008 TV on DVD Calendar 020108_TNR Model 2.12.10 4pm_Target  2-day with Spend Estimates 7-6-11 v2" xfId="522"/>
    <cellStyle name="_2008 TV on DVD Calendar 020108_TNR Model 2.12.10 4pm_Target Team 2011 Accrual Summary" xfId="523"/>
    <cellStyle name="_2008 TV on DVD Calendar 020108_TNR Model 2.12.10 4pm_Target Team 2011 Accrual Summary v2" xfId="524"/>
    <cellStyle name="_2008 TV on DVD Calendar 020108_TNR Model 2.23.10 4pm" xfId="525"/>
    <cellStyle name="_2008 TV on DVD Calendar 020108_TNR Model 2.23.10 4pm_July 2011 Financial Update Warner 8.1.11 1pm" xfId="526"/>
    <cellStyle name="_2008 TV on DVD Calendar 020108_TNR Model 2.23.10 4pm_mop doc 8.30.11 jb" xfId="527"/>
    <cellStyle name="_2008 TV on DVD Calendar 020108_TNR Model 2.23.10 4pm_Target  2-day with Spend Estimates 7-6-11 v2" xfId="528"/>
    <cellStyle name="_2008 TV on DVD Calendar 020108_TNR Model 2.23.10 4pm_Target Team 2011 Accrual Summary" xfId="529"/>
    <cellStyle name="_2008 TV on DVD Calendar 020108_TNR Model 2.23.10 4pm_Target Team 2011 Accrual Summary v2" xfId="530"/>
    <cellStyle name="_2008_Kids___Classic_Animation_Catalog_Promotions__2008_Budget_110507_Full" xfId="1975"/>
    <cellStyle name="_2008_Kids___Classic_Animation_Catalog_Promotions__2008_Budget_110507_Full_2012 TV Promotional Planner" xfId="1976"/>
    <cellStyle name="_2008_Kids___Classic_Animation_Catalog_Promotions__2008_Budget_110507_Full_2012 TV Promotional Planner_2013 HBO Promotional Planner" xfId="1977"/>
    <cellStyle name="_2008_Kids___Classic_Animation_Catalog_Promotions__2008_Budget_110507_Full_2012 TV Promotional Planner_2013 TV Promotional Planner" xfId="2204"/>
    <cellStyle name="_2009 Budget Summary" xfId="531"/>
    <cellStyle name="_2010 Family  Animation Brand Assignments" xfId="1978"/>
    <cellStyle name="_2010 Family  Animation Brand Assignments_2012 TV Promotional Planner" xfId="1979"/>
    <cellStyle name="_2010 Family  Animation Brand Assignments_2012 TV Promotional Planner_2013 HBO Promotional Planner" xfId="1980"/>
    <cellStyle name="_2010 Family  Animation Brand Assignments_2012 TV Promotional Planner_2013 TV Promotional Planner" xfId="2205"/>
    <cellStyle name="_2010 Jan Auction Recap w Spend 10.22.091" xfId="532"/>
    <cellStyle name="_2010 Plan for Family &amp; Animation" xfId="1981"/>
    <cellStyle name="_2010 Plan for Family &amp; Animation_2012 TV Promotional Planner" xfId="1982"/>
    <cellStyle name="_2010 Plan for Family &amp; Animation_2012 TV Promotional Planner_2013 HBO Promotional Planner" xfId="1983"/>
    <cellStyle name="_2010 Plan for Family &amp; Animation_2012 TV Promotional Planner_2013 TV Promotional Planner" xfId="2206"/>
    <cellStyle name="_2010 Vol  Spend 8-25-09" xfId="533"/>
    <cellStyle name="_2010 Vol  Spend 8-25-09_JBP Planning Grid" xfId="534"/>
    <cellStyle name="_2010 Vol  Spend 8-25-09_JBP Planning Grid_July 2011 Financial Update Warner 8.1.11 1pm" xfId="535"/>
    <cellStyle name="_2010 Vol  Spend 8-25-09_JBP Planning Grid_mop doc 8.30.11 jb" xfId="536"/>
    <cellStyle name="_2010 Vol  Spend 8-25-09_JBP Planning Grid_Target  2-day with Spend Estimates 7-6-11 v2" xfId="537"/>
    <cellStyle name="_2010 Vol  Spend 8-25-09_JBP Planning Grid_Target Team 2011 Accrual Summary" xfId="538"/>
    <cellStyle name="_2010 Vol  Spend 8-25-09_JBP Planning Grid_Target Team 2011 Accrual Summary v2" xfId="539"/>
    <cellStyle name="_2010 Vol  Spend 8-25-09_October 2010 Target VI Update 10.15.10 9AM1" xfId="540"/>
    <cellStyle name="_2010 Vol  Spend 8-25-09_October 2010 Target VI Update 10.15.10 9AM1_July 2011 Financial Update Warner 8.1.11 1pm" xfId="541"/>
    <cellStyle name="_2010 Vol  Spend 8-25-09_October 2010 Target VI Update 10.15.10 9AM1_mop doc 8.30.11 jb" xfId="542"/>
    <cellStyle name="_2010 Vol  Spend 8-25-09_October 2010 Target VI Update 10.15.10 9AM1_Target  2-day with Spend Estimates 7-6-11 v2" xfId="543"/>
    <cellStyle name="_2010 Vol  Spend 8-25-09_October 2010 Target VI Update 10.15.10 9AM1_Target Team 2011 Accrual Summary" xfId="544"/>
    <cellStyle name="_2010 Vol  Spend 8-25-09_October 2010 Target VI Update 10.15.10 9AM1_Target Team 2011 Accrual Summary v2" xfId="545"/>
    <cellStyle name="_2010 Vol  Spend 8-25-09_Target 2010 Plan with Backup 2.11.10" xfId="546"/>
    <cellStyle name="_2010 Vol  Spend 8-25-09_Target 2010 Plan with Backup 2.11.10_October 2010 Target VI Update 10.15.10 9AM1" xfId="547"/>
    <cellStyle name="_2010 Vol  Spend 8-25-09_Target 2010 Plan with Backup 2.11.10_October 2010 Target VI Update 10.15.10 9AM1_July 2011 Financial Update Warner 8.1.11 1pm" xfId="548"/>
    <cellStyle name="_2010 Vol  Spend 8-25-09_Target 2010 Plan with Backup 2.11.10_October 2010 Target VI Update 10.15.10 9AM1_mop doc 8.30.11 jb" xfId="549"/>
    <cellStyle name="_2010 Vol  Spend 8-25-09_Target 2010 Plan with Backup 2.11.10_October 2010 Target VI Update 10.15.10 9AM1_Target  2-day with Spend Estimates 7-6-11 v2" xfId="550"/>
    <cellStyle name="_2010 Vol  Spend 8-25-09_Target 2010 Plan with Backup 2.11.10_October 2010 Target VI Update 10.15.10 9AM1_Target Team 2011 Accrual Summary" xfId="551"/>
    <cellStyle name="_2010 Vol  Spend 8-25-09_Target 2010 Plan with Backup 2.11.10_October 2010 Target VI Update 10.15.10 9AM1_Target Team 2011 Accrual Summary v2" xfId="552"/>
    <cellStyle name="_2010 Vol  Spend 8-25-09_TNR Model 2.12.10 4pm" xfId="553"/>
    <cellStyle name="_2010 Vol  Spend 8-25-09_TNR Model 2.12.10 4pm_July 2011 Financial Update Warner 8.1.11 1pm" xfId="554"/>
    <cellStyle name="_2010 Vol  Spend 8-25-09_TNR Model 2.12.10 4pm_mop doc 8.30.11 jb" xfId="555"/>
    <cellStyle name="_2010 Vol  Spend 8-25-09_TNR Model 2.12.10 4pm_Target  2-day with Spend Estimates 7-6-11 v2" xfId="556"/>
    <cellStyle name="_2010 Vol  Spend 8-25-09_TNR Model 2.12.10 4pm_Target Team 2011 Accrual Summary" xfId="557"/>
    <cellStyle name="_2010 Vol  Spend 8-25-09_TNR Model 2.12.10 4pm_Target Team 2011 Accrual Summary v2" xfId="558"/>
    <cellStyle name="_2010 Vol  Spend 8-25-09_TNR Model 2.23.10 4pm" xfId="559"/>
    <cellStyle name="_2010 Vol  Spend 8-25-09_TNR Model 2.23.10 4pm_July 2011 Financial Update Warner 8.1.11 1pm" xfId="560"/>
    <cellStyle name="_2010 Vol  Spend 8-25-09_TNR Model 2.23.10 4pm_mop doc 8.30.11 jb" xfId="561"/>
    <cellStyle name="_2010 Vol  Spend 8-25-09_TNR Model 2.23.10 4pm_Target  2-day with Spend Estimates 7-6-11 v2" xfId="562"/>
    <cellStyle name="_2010 Vol  Spend 8-25-09_TNR Model 2.23.10 4pm_Target Team 2011 Accrual Summary" xfId="563"/>
    <cellStyle name="_2010 Vol  Spend 8-25-09_TNR Model 2.23.10 4pm_Target Team 2011 Accrual Summary v2" xfId="564"/>
    <cellStyle name="_2011 TCAT Budget" xfId="565"/>
    <cellStyle name="_2011 TCM DISCOUNT Q2" xfId="566"/>
    <cellStyle name="_2012 Kids Release Schedule_1_26_11_OMAR" xfId="567"/>
    <cellStyle name="_3-packs ESSENTIALS plan" xfId="568"/>
    <cellStyle name="_A&amp;PEssentialClassics_3" xfId="569"/>
    <cellStyle name="_Abbot and Costello - Lost in a Harem - A &amp; C in Hollywood" xfId="570"/>
    <cellStyle name="_Ace_ApprovalForm" xfId="571"/>
    <cellStyle name="_Agenda Mktg Templates" xfId="572"/>
    <cellStyle name="_Agenda Mktg Templates_Menu_Rate_Card_Values_07.30.09" xfId="573"/>
    <cellStyle name="_April 09 Reprices_090406_Sales_RtlMktg" xfId="574"/>
    <cellStyle name="_August 09 Reprices_090824_Sales" xfId="575"/>
    <cellStyle name="_Beetlejuice 20th Anniversary DE DVD Apprvl Sheet 3_31_082" xfId="576"/>
    <cellStyle name="_Black August Marketing Plan" xfId="577"/>
    <cellStyle name="_Book1" xfId="578"/>
    <cellStyle name="_Book9" xfId="579"/>
    <cellStyle name="_budget" xfId="580"/>
    <cellStyle name="_CAGR" xfId="581"/>
    <cellStyle name="_Catalog library V1" xfId="1984"/>
    <cellStyle name="_catalog planning Germany" xfId="582"/>
    <cellStyle name="_christof" xfId="583"/>
    <cellStyle name="_christof_Menu_Rate_Card_Values_07.30.09" xfId="584"/>
    <cellStyle name="_Copy of November Catalogue" xfId="585"/>
    <cellStyle name="_CRS_Q4-02vsQ4-02" xfId="586"/>
    <cellStyle name="_CRSTop612Dec01dd" xfId="587"/>
    <cellStyle name="_DC 75th Anniversary Catalog TPR - Updated" xfId="1985"/>
    <cellStyle name="_DC 75th Anniversary Catalog TPR - Updated_2012 TV Promotional Planner" xfId="1986"/>
    <cellStyle name="_DC 75th Anniversary Catalog TPR - Updated_2012 TV Promotional Planner_2013 HBO Promotional Planner" xfId="1987"/>
    <cellStyle name="_DC 75th Anniversary Catalog TPR - Updated_2012 TV Promotional Planner_2013 TV Promotional Planner" xfId="2207"/>
    <cellStyle name="_Demand Data by green lit countries by title2-25-08" xfId="588"/>
    <cellStyle name="_Dirty Harry Cat numbers 012908" xfId="589"/>
    <cellStyle name="_Discount Calendar Q3 2006" xfId="590"/>
    <cellStyle name="_drivers" xfId="591"/>
    <cellStyle name="_DVD Release Schedule Competitives" xfId="592"/>
    <cellStyle name="_DVD Tracking Roll-up January 2002" xfId="593"/>
    <cellStyle name="_DVD Tracking Roll-up January 2002_Menu_Rate_Card_Values_07.30.09" xfId="594"/>
    <cellStyle name="_DVDHW" xfId="595"/>
    <cellStyle name="_Essbase Master File" xfId="596"/>
    <cellStyle name="_Essbase Master File (revised)" xfId="597"/>
    <cellStyle name="_Excel Templates Marketing Plan HP COS" xfId="598"/>
    <cellStyle name="_Features-2002-Prelim." xfId="599"/>
    <cellStyle name="_Feb 09 - Volume Estimates" xfId="600"/>
    <cellStyle name="_Feb 09 Reprices_081229_Sales_RtlMktg" xfId="601"/>
    <cellStyle name="_Feb 09 Reprices_Sales_RtlMktg_081118" xfId="602"/>
    <cellStyle name="_Feb 09 Reprices_Sales_RtlMktg_081118_2010 Target Offline Planner 2.3.10 1pm" xfId="603"/>
    <cellStyle name="_Feb 09 Reprices_Sales_RtlMktg_081118_2010 Target Offline Planner 2.3.10 1pm_July 2011 Financial Update Warner 8.1.11 1pm" xfId="604"/>
    <cellStyle name="_Feb 09 Reprices_Sales_RtlMktg_081118_2010 Target Offline Planner 2.3.10 1pm_mop doc 8.30.11 jb" xfId="605"/>
    <cellStyle name="_Feb 09 Reprices_Sales_RtlMktg_081118_2010 Target Offline Planner 2.3.10 1pm_Target  2-day with Spend Estimates 7-6-11 v2" xfId="606"/>
    <cellStyle name="_Feb 09 Reprices_Sales_RtlMktg_081118_2010 Target Offline Planner 2.3.10 1pm_Target Team 2011 Accrual Summary" xfId="607"/>
    <cellStyle name="_Feb 09 Reprices_Sales_RtlMktg_081118_2010 Target Offline Planner 2.3.10 1pm_Target Team 2011 Accrual Summary v2" xfId="608"/>
    <cellStyle name="_Feb 09 Reprices_Sales_RtlMktg_081118_2010 Target Offline Planner 2.8.10 1pm" xfId="609"/>
    <cellStyle name="_Feb 09 Reprices_Sales_RtlMktg_081118_2010 Target Offline Planner 2.8.10 1pm_July 2011 Financial Update Warner 8.1.11 1pm" xfId="610"/>
    <cellStyle name="_Feb 09 Reprices_Sales_RtlMktg_081118_2010 Target Offline Planner 2.8.10 1pm_mop doc 8.30.11 jb" xfId="611"/>
    <cellStyle name="_Feb 09 Reprices_Sales_RtlMktg_081118_2010 Target Offline Planner 2.8.10 1pm_Target  2-day with Spend Estimates 7-6-11 v2" xfId="612"/>
    <cellStyle name="_Feb 09 Reprices_Sales_RtlMktg_081118_2010 Target Offline Planner 2.8.10 1pm_Target Team 2011 Accrual Summary" xfId="613"/>
    <cellStyle name="_Feb 09 Reprices_Sales_RtlMktg_081118_2010 Target Offline Planner 2.8.10 1pm_Target Team 2011 Accrual Summary v2" xfId="614"/>
    <cellStyle name="_Feb 09 Reprices_Sales_RtlMktg_081118_JBP Planning Grid" xfId="615"/>
    <cellStyle name="_Feb 09 Reprices_Sales_RtlMktg_081118_JBP Planning Grid_July 2011 Financial Update Warner 8.1.11 1pm" xfId="616"/>
    <cellStyle name="_Feb 09 Reprices_Sales_RtlMktg_081118_JBP Planning Grid_mop doc 8.30.11 jb" xfId="617"/>
    <cellStyle name="_Feb 09 Reprices_Sales_RtlMktg_081118_JBP Planning Grid_Target  2-day with Spend Estimates 7-6-11 v2" xfId="618"/>
    <cellStyle name="_Feb 09 Reprices_Sales_RtlMktg_081118_JBP Planning Grid_Target Team 2011 Accrual Summary" xfId="619"/>
    <cellStyle name="_Feb 09 Reprices_Sales_RtlMktg_081118_JBP Planning Grid_Target Team 2011 Accrual Summary v2" xfId="620"/>
    <cellStyle name="_Feb 09 Reprices_Sales_RtlMktg_081118_October 2010 Target VI Update 10.15.10 9AM1" xfId="621"/>
    <cellStyle name="_Feb 09 Reprices_Sales_RtlMktg_081118_October 2010 Target VI Update 10.15.10 9AM1_July 2011 Financial Update Warner 8.1.11 1pm" xfId="622"/>
    <cellStyle name="_Feb 09 Reprices_Sales_RtlMktg_081118_October 2010 Target VI Update 10.15.10 9AM1_mop doc 8.30.11 jb" xfId="623"/>
    <cellStyle name="_Feb 09 Reprices_Sales_RtlMktg_081118_October 2010 Target VI Update 10.15.10 9AM1_Target  2-day with Spend Estimates 7-6-11 v2" xfId="624"/>
    <cellStyle name="_Feb 09 Reprices_Sales_RtlMktg_081118_October 2010 Target VI Update 10.15.10 9AM1_Target Team 2011 Accrual Summary" xfId="625"/>
    <cellStyle name="_Feb 09 Reprices_Sales_RtlMktg_081118_October 2010 Target VI Update 10.15.10 9AM1_Target Team 2011 Accrual Summary v2" xfId="626"/>
    <cellStyle name="_Feb 09 Reprices_Sales_RtlMktg_081118_Target Trend" xfId="627"/>
    <cellStyle name="_Feb 09 Reprices_Sales_RtlMktg_081118_Target Trend_July 2011 Financial Update Warner 8.1.11 1pm" xfId="628"/>
    <cellStyle name="_Feb 09 Reprices_Sales_RtlMktg_081118_Target Trend_mop doc 8.30.11 jb" xfId="629"/>
    <cellStyle name="_Feb 09 Reprices_Sales_RtlMktg_081118_Target Trend_Target  2-day with Spend Estimates 7-6-11 v2" xfId="630"/>
    <cellStyle name="_Feb 09 Reprices_Sales_RtlMktg_081118_Target Trend_Target Team 2011 Accrual Summary" xfId="631"/>
    <cellStyle name="_Feb 09 Reprices_Sales_RtlMktg_081118_Target Trend_Target Team 2011 Accrual Summary v2" xfId="632"/>
    <cellStyle name="_FINALLondon Catalog Planning Germany Update Feb03" xfId="633"/>
    <cellStyle name="_Finance_P&amp;L_Black August - 071219" xfId="634"/>
    <cellStyle name="_Finance_P&amp;L_Black August - 071221" xfId="635"/>
    <cellStyle name="_FRA feb 02" xfId="636"/>
    <cellStyle name="_FRA feb 02_Menu_Rate_Card_Values_07.30.09" xfId="637"/>
    <cellStyle name="_FRA jan 02" xfId="638"/>
    <cellStyle name="_FRA jan 02_Menu_Rate_Card_Values_07.30.09" xfId="639"/>
    <cellStyle name="_FRA vs MF apr 02" xfId="640"/>
    <cellStyle name="_FRA vs MF apr 02_Menu_Rate_Card_Values_07.30.09" xfId="641"/>
    <cellStyle name="_FRA vs MF mai 02" xfId="642"/>
    <cellStyle name="_FRA vs MF mai 02_Menu_Rate_Card_Values_07.30.09" xfId="643"/>
    <cellStyle name="_FRA vs MF mar 02" xfId="644"/>
    <cellStyle name="_FRA vs MF mar 02_Menu_Rate_Card_Values_07.30.09" xfId="645"/>
    <cellStyle name="_Franchise NTF 2010 Recap" xfId="646"/>
    <cellStyle name="_Franchise NTF 2010 Recap Only" xfId="647"/>
    <cellStyle name="_Franchise NTF 2010 Recap Only_JBP Planning Grid" xfId="648"/>
    <cellStyle name="_Franchise NTF 2010 Recap Only_JBP Planning Grid_July 2011 Financial Update Warner 8.1.11 1pm" xfId="649"/>
    <cellStyle name="_Franchise NTF 2010 Recap Only_JBP Planning Grid_mop doc 8.30.11 jb" xfId="650"/>
    <cellStyle name="_Franchise NTF 2010 Recap Only_JBP Planning Grid_Target  2-day with Spend Estimates 7-6-11 v2" xfId="651"/>
    <cellStyle name="_Franchise NTF 2010 Recap Only_JBP Planning Grid_Target Team 2011 Accrual Summary" xfId="652"/>
    <cellStyle name="_Franchise NTF 2010 Recap Only_JBP Planning Grid_Target Team 2011 Accrual Summary v2" xfId="653"/>
    <cellStyle name="_Franchise NTF 2010 Recap Only_October 2010 Target VI Update 10.15.10 9AM1" xfId="654"/>
    <cellStyle name="_Franchise NTF 2010 Recap Only_October 2010 Target VI Update 10.15.10 9AM1_July 2011 Financial Update Warner 8.1.11 1pm" xfId="655"/>
    <cellStyle name="_Franchise NTF 2010 Recap Only_October 2010 Target VI Update 10.15.10 9AM1_mop doc 8.30.11 jb" xfId="656"/>
    <cellStyle name="_Franchise NTF 2010 Recap Only_October 2010 Target VI Update 10.15.10 9AM1_Target  2-day with Spend Estimates 7-6-11 v2" xfId="657"/>
    <cellStyle name="_Franchise NTF 2010 Recap Only_October 2010 Target VI Update 10.15.10 9AM1_Target Team 2011 Accrual Summary" xfId="658"/>
    <cellStyle name="_Franchise NTF 2010 Recap Only_October 2010 Target VI Update 10.15.10 9AM1_Target Team 2011 Accrual Summary v2" xfId="659"/>
    <cellStyle name="_Franchise NTF 2010 Recap Only_Target 2010 Plan with Backup 2.11.10" xfId="660"/>
    <cellStyle name="_Franchise NTF 2010 Recap Only_Target 2010 Plan with Backup 2.11.10_October 2010 Target VI Update 10.15.10 9AM1" xfId="661"/>
    <cellStyle name="_Franchise NTF 2010 Recap Only_Target 2010 Plan with Backup 2.11.10_October 2010 Target VI Update 10.15.10 9AM1_July 2011 Financial Update Warner 8.1.11 1pm" xfId="662"/>
    <cellStyle name="_Franchise NTF 2010 Recap Only_Target 2010 Plan with Backup 2.11.10_October 2010 Target VI Update 10.15.10 9AM1_mop doc 8.30.11 jb" xfId="663"/>
    <cellStyle name="_Franchise NTF 2010 Recap Only_Target 2010 Plan with Backup 2.11.10_October 2010 Target VI Update 10.15.10 9AM1_Target  2-day with Spend Estimates 7-6-11 v2" xfId="664"/>
    <cellStyle name="_Franchise NTF 2010 Recap Only_Target 2010 Plan with Backup 2.11.10_October 2010 Target VI Update 10.15.10 9AM1_Target Team 2011 Accrual Summary" xfId="665"/>
    <cellStyle name="_Franchise NTF 2010 Recap Only_Target 2010 Plan with Backup 2.11.10_October 2010 Target VI Update 10.15.10 9AM1_Target Team 2011 Accrual Summary v2" xfId="666"/>
    <cellStyle name="_Franchise NTF 2010 Recap Only_TNR Model 2.12.10 4pm" xfId="667"/>
    <cellStyle name="_Franchise NTF 2010 Recap Only_TNR Model 2.12.10 4pm_July 2011 Financial Update Warner 8.1.11 1pm" xfId="668"/>
    <cellStyle name="_Franchise NTF 2010 Recap Only_TNR Model 2.12.10 4pm_mop doc 8.30.11 jb" xfId="669"/>
    <cellStyle name="_Franchise NTF 2010 Recap Only_TNR Model 2.12.10 4pm_Target  2-day with Spend Estimates 7-6-11 v2" xfId="670"/>
    <cellStyle name="_Franchise NTF 2010 Recap Only_TNR Model 2.12.10 4pm_Target Team 2011 Accrual Summary" xfId="671"/>
    <cellStyle name="_Franchise NTF 2010 Recap Only_TNR Model 2.12.10 4pm_Target Team 2011 Accrual Summary v2" xfId="672"/>
    <cellStyle name="_Franchise NTF 2010 Recap Only_TNR Model 2.23.10 4pm" xfId="673"/>
    <cellStyle name="_Franchise NTF 2010 Recap Only_TNR Model 2.23.10 4pm_July 2011 Financial Update Warner 8.1.11 1pm" xfId="674"/>
    <cellStyle name="_Franchise NTF 2010 Recap Only_TNR Model 2.23.10 4pm_mop doc 8.30.11 jb" xfId="675"/>
    <cellStyle name="_Franchise NTF 2010 Recap Only_TNR Model 2.23.10 4pm_Target  2-day with Spend Estimates 7-6-11 v2" xfId="676"/>
    <cellStyle name="_Franchise NTF 2010 Recap Only_TNR Model 2.23.10 4pm_Target Team 2011 Accrual Summary" xfId="677"/>
    <cellStyle name="_Franchise NTF 2010 Recap Only_TNR Model 2.23.10 4pm_Target Team 2011 Accrual Summary v2" xfId="678"/>
    <cellStyle name="_Franchise NTF 2010 Recap_JBP Planning Grid" xfId="679"/>
    <cellStyle name="_Franchise NTF 2010 Recap_JBP Planning Grid_July 2011 Financial Update Warner 8.1.11 1pm" xfId="680"/>
    <cellStyle name="_Franchise NTF 2010 Recap_JBP Planning Grid_mop doc 8.30.11 jb" xfId="681"/>
    <cellStyle name="_Franchise NTF 2010 Recap_JBP Planning Grid_Target  2-day with Spend Estimates 7-6-11 v2" xfId="682"/>
    <cellStyle name="_Franchise NTF 2010 Recap_JBP Planning Grid_Target Team 2011 Accrual Summary" xfId="683"/>
    <cellStyle name="_Franchise NTF 2010 Recap_JBP Planning Grid_Target Team 2011 Accrual Summary v2" xfId="684"/>
    <cellStyle name="_Franchise NTF 2010 Recap_October 2010 Target VI Update 10.15.10 9AM1" xfId="685"/>
    <cellStyle name="_Franchise NTF 2010 Recap_October 2010 Target VI Update 10.15.10 9AM1_July 2011 Financial Update Warner 8.1.11 1pm" xfId="686"/>
    <cellStyle name="_Franchise NTF 2010 Recap_October 2010 Target VI Update 10.15.10 9AM1_mop doc 8.30.11 jb" xfId="687"/>
    <cellStyle name="_Franchise NTF 2010 Recap_October 2010 Target VI Update 10.15.10 9AM1_Target  2-day with Spend Estimates 7-6-11 v2" xfId="688"/>
    <cellStyle name="_Franchise NTF 2010 Recap_October 2010 Target VI Update 10.15.10 9AM1_Target Team 2011 Accrual Summary" xfId="689"/>
    <cellStyle name="_Franchise NTF 2010 Recap_October 2010 Target VI Update 10.15.10 9AM1_Target Team 2011 Accrual Summary v2" xfId="690"/>
    <cellStyle name="_Franchise NTF 2010 Recap_Target 2010 Plan with Backup 2.11.10" xfId="691"/>
    <cellStyle name="_Franchise NTF 2010 Recap_Target 2010 Plan with Backup 2.11.10_October 2010 Target VI Update 10.15.10 9AM1" xfId="692"/>
    <cellStyle name="_Franchise NTF 2010 Recap_Target 2010 Plan with Backup 2.11.10_October 2010 Target VI Update 10.15.10 9AM1_July 2011 Financial Update Warner 8.1.11 1pm" xfId="693"/>
    <cellStyle name="_Franchise NTF 2010 Recap_Target 2010 Plan with Backup 2.11.10_October 2010 Target VI Update 10.15.10 9AM1_mop doc 8.30.11 jb" xfId="694"/>
    <cellStyle name="_Franchise NTF 2010 Recap_Target 2010 Plan with Backup 2.11.10_October 2010 Target VI Update 10.15.10 9AM1_Target  2-day with Spend Estimates 7-6-11 v2" xfId="695"/>
    <cellStyle name="_Franchise NTF 2010 Recap_Target 2010 Plan with Backup 2.11.10_October 2010 Target VI Update 10.15.10 9AM1_Target Team 2011 Accrual Summary" xfId="696"/>
    <cellStyle name="_Franchise NTF 2010 Recap_Target 2010 Plan with Backup 2.11.10_October 2010 Target VI Update 10.15.10 9AM1_Target Team 2011 Accrual Summary v2" xfId="697"/>
    <cellStyle name="_Franchise NTF 2010 Recap_TNR Model 2.12.10 4pm" xfId="698"/>
    <cellStyle name="_Franchise NTF 2010 Recap_TNR Model 2.12.10 4pm_July 2011 Financial Update Warner 8.1.11 1pm" xfId="699"/>
    <cellStyle name="_Franchise NTF 2010 Recap_TNR Model 2.12.10 4pm_mop doc 8.30.11 jb" xfId="700"/>
    <cellStyle name="_Franchise NTF 2010 Recap_TNR Model 2.12.10 4pm_Target  2-day with Spend Estimates 7-6-11 v2" xfId="701"/>
    <cellStyle name="_Franchise NTF 2010 Recap_TNR Model 2.12.10 4pm_Target Team 2011 Accrual Summary" xfId="702"/>
    <cellStyle name="_Franchise NTF 2010 Recap_TNR Model 2.12.10 4pm_Target Team 2011 Accrual Summary v2" xfId="703"/>
    <cellStyle name="_Franchise NTF 2010 Recap_TNR Model 2.23.10 4pm" xfId="704"/>
    <cellStyle name="_Franchise NTF 2010 Recap_TNR Model 2.23.10 4pm_July 2011 Financial Update Warner 8.1.11 1pm" xfId="705"/>
    <cellStyle name="_Franchise NTF 2010 Recap_TNR Model 2.23.10 4pm_mop doc 8.30.11 jb" xfId="706"/>
    <cellStyle name="_Franchise NTF 2010 Recap_TNR Model 2.23.10 4pm_Target  2-day with Spend Estimates 7-6-11 v2" xfId="707"/>
    <cellStyle name="_Franchise NTF 2010 Recap_TNR Model 2.23.10 4pm_Target Team 2011 Accrual Summary" xfId="708"/>
    <cellStyle name="_Franchise NTF 2010 Recap_TNR Model 2.23.10 4pm_Target Team 2011 Accrual Summary v2" xfId="709"/>
    <cellStyle name="_GreenLightReport(2)" xfId="710"/>
    <cellStyle name="_Harry Potter 2008 Marketing Plan" xfId="711"/>
    <cellStyle name="_Harry Potter Estimates" xfId="712"/>
    <cellStyle name="_HBO '08 Master Release Schedule 6.20.08" xfId="2034"/>
    <cellStyle name="_HBO '08 Master Release Schedule 6.20.08_Newsletter Correction" xfId="2035"/>
    <cellStyle name="_HBO LTP Submission" xfId="713"/>
    <cellStyle name="_HW July02GER" xfId="714"/>
    <cellStyle name="_HW July02GER_Menu_Rate_Card_Values_07.30.09" xfId="715"/>
    <cellStyle name="_HW SEP02GER" xfId="716"/>
    <cellStyle name="_HW SEP02GER_Menu_Rate_Card_Values_07.30.09" xfId="717"/>
    <cellStyle name="_HWApril02GER" xfId="718"/>
    <cellStyle name="_HWApril02GER_Menu_Rate_Card_Values_07.30.09" xfId="719"/>
    <cellStyle name="_HWFebruary02GER" xfId="720"/>
    <cellStyle name="_HWFebruary02GER_Menu_Rate_Card_Values_07.30.09" xfId="721"/>
    <cellStyle name="_HWJanuary02GER" xfId="722"/>
    <cellStyle name="_HWJanuary02GER_Menu_Rate_Card_Values_07.30.09" xfId="723"/>
    <cellStyle name="_HWMail02GER" xfId="724"/>
    <cellStyle name="_HWMail02GER_Menu_Rate_Card_Values_07.30.09" xfId="725"/>
    <cellStyle name="_HWMarch02GER" xfId="726"/>
    <cellStyle name="_HWMarch02GER_Menu_Rate_Card_Values_07.30.09" xfId="727"/>
    <cellStyle name="_Jan02DVDTracking" xfId="728"/>
    <cellStyle name="_July Newsletter" xfId="2036"/>
    <cellStyle name="_July Newsletter_Newsletter Correction" xfId="2037"/>
    <cellStyle name="_karsten" xfId="729"/>
    <cellStyle name="_karsten_Menu_Rate_Card_Values_07.30.09" xfId="730"/>
    <cellStyle name="_Laurel and Hardy - Air Raid Wardens - Nothing but Trouble" xfId="731"/>
    <cellStyle name="_May 07 Turns Report 09.16.07" xfId="732"/>
    <cellStyle name="_May 09 Reprices_090306b_Mktg" xfId="733"/>
    <cellStyle name="_May 30 Update PPV" xfId="734"/>
    <cellStyle name="_Michelle Titles" xfId="735"/>
    <cellStyle name="_Mock-Up Approval Sheet 12-19-08" xfId="736"/>
    <cellStyle name="_Monthly Marketing Report August  2002" xfId="737"/>
    <cellStyle name="_Monthly Marketing Report June 2002" xfId="738"/>
    <cellStyle name="_Oct02 WL Template xx Sara" xfId="739"/>
    <cellStyle name="_Oct02 WL Template xx Sara_Menu_Rate_Card_Values_07.30.09" xfId="740"/>
    <cellStyle name="_Packaging Cost (To Terr)" xfId="741"/>
    <cellStyle name="_Partner Brands Release Schedule_07.27.09" xfId="742"/>
    <cellStyle name="_Partner Brands Release Schedule_07.27.09_JBP Planning Grid" xfId="743"/>
    <cellStyle name="_Partner Brands Release Schedule_07.27.09_JBP Planning Grid_July 2011 Financial Update Warner 8.1.11 1pm" xfId="744"/>
    <cellStyle name="_Partner Brands Release Schedule_07.27.09_JBP Planning Grid_mop doc 8.30.11 jb" xfId="745"/>
    <cellStyle name="_Partner Brands Release Schedule_07.27.09_JBP Planning Grid_Target  2-day with Spend Estimates 7-6-11 v2" xfId="746"/>
    <cellStyle name="_Partner Brands Release Schedule_07.27.09_JBP Planning Grid_Target Team 2011 Accrual Summary" xfId="747"/>
    <cellStyle name="_Partner Brands Release Schedule_07.27.09_JBP Planning Grid_Target Team 2011 Accrual Summary v2" xfId="748"/>
    <cellStyle name="_Partner Brands Release Schedule_07.27.09_October 2010 Target VI Update 10.15.10 9AM1" xfId="749"/>
    <cellStyle name="_Partner Brands Release Schedule_07.27.09_October 2010 Target VI Update 10.15.10 9AM1_July 2011 Financial Update Warner 8.1.11 1pm" xfId="750"/>
    <cellStyle name="_Partner Brands Release Schedule_07.27.09_October 2010 Target VI Update 10.15.10 9AM1_mop doc 8.30.11 jb" xfId="751"/>
    <cellStyle name="_Partner Brands Release Schedule_07.27.09_October 2010 Target VI Update 10.15.10 9AM1_Target  2-day with Spend Estimates 7-6-11 v2" xfId="752"/>
    <cellStyle name="_Partner Brands Release Schedule_07.27.09_October 2010 Target VI Update 10.15.10 9AM1_Target Team 2011 Accrual Summary" xfId="753"/>
    <cellStyle name="_Partner Brands Release Schedule_07.27.09_October 2010 Target VI Update 10.15.10 9AM1_Target Team 2011 Accrual Summary v2" xfId="754"/>
    <cellStyle name="_Partner Brands Release Schedule_07.27.09_Target 2010 Plan with Backup 2.11.10" xfId="755"/>
    <cellStyle name="_Partner Brands Release Schedule_07.27.09_Target 2010 Plan with Backup 2.11.10_October 2010 Target VI Update 10.15.10 9AM1" xfId="756"/>
    <cellStyle name="_Partner Brands Release Schedule_07.27.09_Target 2010 Plan with Backup 2.11.10_October 2010 Target VI Update 10.15.10 9AM1_July 2011 Financial Update Warner 8.1.11 1pm" xfId="757"/>
    <cellStyle name="_Partner Brands Release Schedule_07.27.09_Target 2010 Plan with Backup 2.11.10_October 2010 Target VI Update 10.15.10 9AM1_mop doc 8.30.11 jb" xfId="758"/>
    <cellStyle name="_Partner Brands Release Schedule_07.27.09_Target 2010 Plan with Backup 2.11.10_October 2010 Target VI Update 10.15.10 9AM1_Target  2-day with Spend Estimates 7-6-11 v2" xfId="759"/>
    <cellStyle name="_Partner Brands Release Schedule_07.27.09_Target 2010 Plan with Backup 2.11.10_October 2010 Target VI Update 10.15.10 9AM1_Target Team 2011 Accrual Summary" xfId="760"/>
    <cellStyle name="_Partner Brands Release Schedule_07.27.09_Target 2010 Plan with Backup 2.11.10_October 2010 Target VI Update 10.15.10 9AM1_Target Team 2011 Accrual Summary v2" xfId="761"/>
    <cellStyle name="_Partner Brands Release Schedule_07.27.09_TNR Model 2.12.10 4pm" xfId="762"/>
    <cellStyle name="_Partner Brands Release Schedule_07.27.09_TNR Model 2.12.10 4pm_July 2011 Financial Update Warner 8.1.11 1pm" xfId="763"/>
    <cellStyle name="_Partner Brands Release Schedule_07.27.09_TNR Model 2.12.10 4pm_mop doc 8.30.11 jb" xfId="764"/>
    <cellStyle name="_Partner Brands Release Schedule_07.27.09_TNR Model 2.12.10 4pm_Target  2-day with Spend Estimates 7-6-11 v2" xfId="765"/>
    <cellStyle name="_Partner Brands Release Schedule_07.27.09_TNR Model 2.12.10 4pm_Target Team 2011 Accrual Summary" xfId="766"/>
    <cellStyle name="_Partner Brands Release Schedule_07.27.09_TNR Model 2.12.10 4pm_Target Team 2011 Accrual Summary v2" xfId="767"/>
    <cellStyle name="_Partner Brands Release Schedule_07.27.09_TNR Model 2.23.10 4pm" xfId="768"/>
    <cellStyle name="_Partner Brands Release Schedule_07.27.09_TNR Model 2.23.10 4pm_July 2011 Financial Update Warner 8.1.11 1pm" xfId="769"/>
    <cellStyle name="_Partner Brands Release Schedule_07.27.09_TNR Model 2.23.10 4pm_mop doc 8.30.11 jb" xfId="770"/>
    <cellStyle name="_Partner Brands Release Schedule_07.27.09_TNR Model 2.23.10 4pm_Target  2-day with Spend Estimates 7-6-11 v2" xfId="771"/>
    <cellStyle name="_Partner Brands Release Schedule_07.27.09_TNR Model 2.23.10 4pm_Target Team 2011 Accrual Summary" xfId="772"/>
    <cellStyle name="_Partner Brands Release Schedule_07.27.09_TNR Model 2.23.10 4pm_Target Team 2011 Accrual Summary v2" xfId="773"/>
    <cellStyle name="_PL submission format incl all tabs" xfId="774"/>
    <cellStyle name="_PL submission format incl all tabs ROUND 2" xfId="775"/>
    <cellStyle name="_Product Planner DVD Kerstin" xfId="776"/>
    <cellStyle name="_Product Planner DVD Kerstin_Menu_Rate_Card_Values_07.30.09" xfId="777"/>
    <cellStyle name="_Product Planner VHS Kerstin" xfId="778"/>
    <cellStyle name="_Product Planner VHS Kerstin_Menu_Rate_Card_Values_07.30.09" xfId="779"/>
    <cellStyle name="_Project Numbers" xfId="780"/>
    <cellStyle name="_Project Numbers_Newsletter Correction" xfId="2038"/>
    <cellStyle name="_Reprice Comp MASTER" xfId="781"/>
    <cellStyle name="_Reprices May08 - Volume Estimates" xfId="782"/>
    <cellStyle name="_Reprices Sept08 - Volume Estimates - 080724" xfId="783"/>
    <cellStyle name="_REQUEST FORM" xfId="784"/>
    <cellStyle name="_Rpricd SKUs(DVD)" xfId="2039"/>
    <cellStyle name="_RPStatus April 2002" xfId="785"/>
    <cellStyle name="_RPStatus April 2002_Menu_Rate_Card_Values_07.30.09" xfId="786"/>
    <cellStyle name="_sample polling template- 2008 new to DVD Franchise" xfId="787"/>
    <cellStyle name="_Sept 08 Reprices - 080827" xfId="788"/>
    <cellStyle name="_Single Announce" xfId="2040"/>
    <cellStyle name="_Single Announce_Newsletter Correction" xfId="2041"/>
    <cellStyle name="_Sports &amp; Fitness Release Schedule 2-04-08" xfId="789"/>
    <cellStyle name="_Sports &amp; Fitness Release Schedule 2-04-08_2012 TV Promotional Planner" xfId="1988"/>
    <cellStyle name="_Sports &amp; Fitness Release Schedule 2-04-08_2012 TV Promotional Planner_2013 HBO Promotional Planner" xfId="1989"/>
    <cellStyle name="_Sports &amp; Fitness Release Schedule 2-04-08_2012 TV Promotional Planner_2013 TV Promotional Planner" xfId="2208"/>
    <cellStyle name="_Sports &amp; Fitness Release Schedule 2-04-08_JBP Planning Grid" xfId="790"/>
    <cellStyle name="_Sports &amp; Fitness Release Schedule 2-04-08_JBP Planning Grid_July 2011 Financial Update Warner 8.1.11 1pm" xfId="791"/>
    <cellStyle name="_Sports &amp; Fitness Release Schedule 2-04-08_JBP Planning Grid_mop doc 8.30.11 jb" xfId="792"/>
    <cellStyle name="_Sports &amp; Fitness Release Schedule 2-04-08_JBP Planning Grid_Target  2-day with Spend Estimates 7-6-11 v2" xfId="793"/>
    <cellStyle name="_Sports &amp; Fitness Release Schedule 2-04-08_JBP Planning Grid_Target Team 2011 Accrual Summary" xfId="794"/>
    <cellStyle name="_Sports &amp; Fitness Release Schedule 2-04-08_JBP Planning Grid_Target Team 2011 Accrual Summary v2" xfId="795"/>
    <cellStyle name="_Sports &amp; Fitness Release Schedule 2-04-08_October 2010 Target VI Update 10.15.10 9AM1" xfId="796"/>
    <cellStyle name="_Sports &amp; Fitness Release Schedule 2-04-08_October 2010 Target VI Update 10.15.10 9AM1_July 2011 Financial Update Warner 8.1.11 1pm" xfId="797"/>
    <cellStyle name="_Sports &amp; Fitness Release Schedule 2-04-08_October 2010 Target VI Update 10.15.10 9AM1_mop doc 8.30.11 jb" xfId="798"/>
    <cellStyle name="_Sports &amp; Fitness Release Schedule 2-04-08_October 2010 Target VI Update 10.15.10 9AM1_Target  2-day with Spend Estimates 7-6-11 v2" xfId="799"/>
    <cellStyle name="_Sports &amp; Fitness Release Schedule 2-04-08_October 2010 Target VI Update 10.15.10 9AM1_Target Team 2011 Accrual Summary" xfId="800"/>
    <cellStyle name="_Sports &amp; Fitness Release Schedule 2-04-08_October 2010 Target VI Update 10.15.10 9AM1_Target Team 2011 Accrual Summary v2" xfId="801"/>
    <cellStyle name="_Sports &amp; Fitness Release Schedule 2-04-08_Target 2010 Plan with Backup 2.11.10" xfId="802"/>
    <cellStyle name="_Sports &amp; Fitness Release Schedule 2-04-08_Target 2010 Plan with Backup 2.11.10_October 2010 Target VI Update 10.15.10 9AM1" xfId="803"/>
    <cellStyle name="_Sports &amp; Fitness Release Schedule 2-04-08_Target 2010 Plan with Backup 2.11.10_October 2010 Target VI Update 10.15.10 9AM1_July 2011 Financial Update Warner 8.1.11 1pm" xfId="804"/>
    <cellStyle name="_Sports &amp; Fitness Release Schedule 2-04-08_Target 2010 Plan with Backup 2.11.10_October 2010 Target VI Update 10.15.10 9AM1_mop doc 8.30.11 jb" xfId="805"/>
    <cellStyle name="_Sports &amp; Fitness Release Schedule 2-04-08_Target 2010 Plan with Backup 2.11.10_October 2010 Target VI Update 10.15.10 9AM1_Target  2-day with Spend Estimates 7-6-11 v2" xfId="806"/>
    <cellStyle name="_Sports &amp; Fitness Release Schedule 2-04-08_Target 2010 Plan with Backup 2.11.10_October 2010 Target VI Update 10.15.10 9AM1_Target Team 2011 Accrual Summary" xfId="807"/>
    <cellStyle name="_Sports &amp; Fitness Release Schedule 2-04-08_Target 2010 Plan with Backup 2.11.10_October 2010 Target VI Update 10.15.10 9AM1_Target Team 2011 Accrual Summary v2" xfId="808"/>
    <cellStyle name="_Sports &amp; Fitness Release Schedule 2-04-08_TNR Model 2.12.10 4pm" xfId="809"/>
    <cellStyle name="_Sports &amp; Fitness Release Schedule 2-04-08_TNR Model 2.12.10 4pm_July 2011 Financial Update Warner 8.1.11 1pm" xfId="810"/>
    <cellStyle name="_Sports &amp; Fitness Release Schedule 2-04-08_TNR Model 2.12.10 4pm_mop doc 8.30.11 jb" xfId="811"/>
    <cellStyle name="_Sports &amp; Fitness Release Schedule 2-04-08_TNR Model 2.12.10 4pm_Target  2-day with Spend Estimates 7-6-11 v2" xfId="812"/>
    <cellStyle name="_Sports &amp; Fitness Release Schedule 2-04-08_TNR Model 2.12.10 4pm_Target Team 2011 Accrual Summary" xfId="813"/>
    <cellStyle name="_Sports &amp; Fitness Release Schedule 2-04-08_TNR Model 2.12.10 4pm_Target Team 2011 Accrual Summary v2" xfId="814"/>
    <cellStyle name="_Sports &amp; Fitness Release Schedule 2-04-08_TNR Model 2.23.10 4pm" xfId="815"/>
    <cellStyle name="_Sports &amp; Fitness Release Schedule 2-04-08_TNR Model 2.23.10 4pm_July 2011 Financial Update Warner 8.1.11 1pm" xfId="816"/>
    <cellStyle name="_Sports &amp; Fitness Release Schedule 2-04-08_TNR Model 2.23.10 4pm_mop doc 8.30.11 jb" xfId="817"/>
    <cellStyle name="_Sports &amp; Fitness Release Schedule 2-04-08_TNR Model 2.23.10 4pm_Target  2-day with Spend Estimates 7-6-11 v2" xfId="818"/>
    <cellStyle name="_Sports &amp; Fitness Release Schedule 2-04-08_TNR Model 2.23.10 4pm_Target Team 2011 Accrual Summary" xfId="819"/>
    <cellStyle name="_Sports &amp; Fitness Release Schedule 2-04-08_TNR Model 2.23.10 4pm_Target Team 2011 Accrual Summary v2" xfId="820"/>
    <cellStyle name="_Sports 2008" xfId="821"/>
    <cellStyle name="_Sports 2008_2012 TV Promotional Planner" xfId="1990"/>
    <cellStyle name="_Sports 2008_2012 TV Promotional Planner_2013 HBO Promotional Planner" xfId="1991"/>
    <cellStyle name="_Sports 2008_2012 TV Promotional Planner_2013 TV Promotional Planner" xfId="2209"/>
    <cellStyle name="_Sports 2008_JBP Planning Grid" xfId="822"/>
    <cellStyle name="_Sports 2008_JBP Planning Grid_July 2011 Financial Update Warner 8.1.11 1pm" xfId="823"/>
    <cellStyle name="_Sports 2008_JBP Planning Grid_mop doc 8.30.11 jb" xfId="824"/>
    <cellStyle name="_Sports 2008_JBP Planning Grid_Target  2-day with Spend Estimates 7-6-11 v2" xfId="825"/>
    <cellStyle name="_Sports 2008_JBP Planning Grid_Target Team 2011 Accrual Summary" xfId="826"/>
    <cellStyle name="_Sports 2008_JBP Planning Grid_Target Team 2011 Accrual Summary v2" xfId="827"/>
    <cellStyle name="_Sports 2008_October 2010 Target VI Update 10.15.10 9AM1" xfId="828"/>
    <cellStyle name="_Sports 2008_October 2010 Target VI Update 10.15.10 9AM1_July 2011 Financial Update Warner 8.1.11 1pm" xfId="829"/>
    <cellStyle name="_Sports 2008_October 2010 Target VI Update 10.15.10 9AM1_mop doc 8.30.11 jb" xfId="830"/>
    <cellStyle name="_Sports 2008_October 2010 Target VI Update 10.15.10 9AM1_Target  2-day with Spend Estimates 7-6-11 v2" xfId="831"/>
    <cellStyle name="_Sports 2008_October 2010 Target VI Update 10.15.10 9AM1_Target Team 2011 Accrual Summary" xfId="832"/>
    <cellStyle name="_Sports 2008_October 2010 Target VI Update 10.15.10 9AM1_Target Team 2011 Accrual Summary v2" xfId="833"/>
    <cellStyle name="_Sports 2008_Target 2010 Plan with Backup 2.11.10" xfId="834"/>
    <cellStyle name="_Sports 2008_Target 2010 Plan with Backup 2.11.10_October 2010 Target VI Update 10.15.10 9AM1" xfId="835"/>
    <cellStyle name="_Sports 2008_Target 2010 Plan with Backup 2.11.10_October 2010 Target VI Update 10.15.10 9AM1_July 2011 Financial Update Warner 8.1.11 1pm" xfId="836"/>
    <cellStyle name="_Sports 2008_Target 2010 Plan with Backup 2.11.10_October 2010 Target VI Update 10.15.10 9AM1_mop doc 8.30.11 jb" xfId="837"/>
    <cellStyle name="_Sports 2008_Target 2010 Plan with Backup 2.11.10_October 2010 Target VI Update 10.15.10 9AM1_Target  2-day with Spend Estimates 7-6-11 v2" xfId="838"/>
    <cellStyle name="_Sports 2008_Target 2010 Plan with Backup 2.11.10_October 2010 Target VI Update 10.15.10 9AM1_Target Team 2011 Accrual Summary" xfId="839"/>
    <cellStyle name="_Sports 2008_Target 2010 Plan with Backup 2.11.10_October 2010 Target VI Update 10.15.10 9AM1_Target Team 2011 Accrual Summary v2" xfId="840"/>
    <cellStyle name="_Sports 2008_TNR Model 2.12.10 4pm" xfId="841"/>
    <cellStyle name="_Sports 2008_TNR Model 2.12.10 4pm_July 2011 Financial Update Warner 8.1.11 1pm" xfId="842"/>
    <cellStyle name="_Sports 2008_TNR Model 2.12.10 4pm_mop doc 8.30.11 jb" xfId="843"/>
    <cellStyle name="_Sports 2008_TNR Model 2.12.10 4pm_Target  2-day with Spend Estimates 7-6-11 v2" xfId="844"/>
    <cellStyle name="_Sports 2008_TNR Model 2.12.10 4pm_Target Team 2011 Accrual Summary" xfId="845"/>
    <cellStyle name="_Sports 2008_TNR Model 2.12.10 4pm_Target Team 2011 Accrual Summary v2" xfId="846"/>
    <cellStyle name="_Sports 2008_TNR Model 2.23.10 4pm" xfId="847"/>
    <cellStyle name="_Sports 2008_TNR Model 2.23.10 4pm_July 2011 Financial Update Warner 8.1.11 1pm" xfId="848"/>
    <cellStyle name="_Sports 2008_TNR Model 2.23.10 4pm_mop doc 8.30.11 jb" xfId="849"/>
    <cellStyle name="_Sports 2008_TNR Model 2.23.10 4pm_Target  2-day with Spend Estimates 7-6-11 v2" xfId="850"/>
    <cellStyle name="_Sports 2008_TNR Model 2.23.10 4pm_Target Team 2011 Accrual Summary" xfId="851"/>
    <cellStyle name="_Sports 2008_TNR Model 2.23.10 4pm_Target Team 2011 Accrual Summary v2" xfId="852"/>
    <cellStyle name="_SWI1-2002" xfId="853"/>
    <cellStyle name="_SWI1-2002_Menu_Rate_Card_Values_07.30.09" xfId="854"/>
    <cellStyle name="_Target 2008 - Auction Offset_details" xfId="855"/>
    <cellStyle name="_Target 2008 - Auction Offset_details_July 2011 Financial Update Warner 8.1.11 1pm" xfId="856"/>
    <cellStyle name="_Target 2008 - Auction Offset_details_mop doc 8.30.11 jb" xfId="857"/>
    <cellStyle name="_Target 2008 - Auction Offset_details_Target  2-day with Spend Estimates 7-6-11 v2" xfId="858"/>
    <cellStyle name="_Target 2008 - Auction Offset_details_Target Team 2011 Accrual Summary" xfId="859"/>
    <cellStyle name="_Target 2008 - Auction Offset_details_Target Team 2011 Accrual Summary v2" xfId="860"/>
    <cellStyle name="_Tarzan Double Features" xfId="861"/>
    <cellStyle name="_TCAT Release Calendar_07 thru 09_MASTER_distributed 3.27.08" xfId="862"/>
    <cellStyle name="_TCAT Release Calendar_07 thru 09_Master_distributed 3.6.08" xfId="863"/>
    <cellStyle name="_TCM GCF Marketing Plan" xfId="864"/>
    <cellStyle name="_TEAM CHECKBOOK 1.14.09 v12" xfId="865"/>
    <cellStyle name="_TEAM CHECKBOOK 1.14.09 v12_October 2010 Target VI Update 10.15.10 9AM1" xfId="866"/>
    <cellStyle name="_TEAM CHECKBOOK 1.14.09 v12_October 2010 Target VI Update 10.15.10 9AM1_July 2011 Financial Update Warner 8.1.11 1pm" xfId="867"/>
    <cellStyle name="_TEAM CHECKBOOK 1.14.09 v12_October 2010 Target VI Update 10.15.10 9AM1_mop doc 8.30.11 jb" xfId="868"/>
    <cellStyle name="_TEAM CHECKBOOK 1.14.09 v12_October 2010 Target VI Update 10.15.10 9AM1_Target  2-day with Spend Estimates 7-6-11 v2" xfId="869"/>
    <cellStyle name="_TEAM CHECKBOOK 1.14.09 v12_October 2010 Target VI Update 10.15.10 9AM1_Target Team 2011 Accrual Summary" xfId="870"/>
    <cellStyle name="_TEAM CHECKBOOK 1.14.09 v12_October 2010 Target VI Update 10.15.10 9AM1_Target Team 2011 Accrual Summary v2" xfId="871"/>
    <cellStyle name="_Template" xfId="872"/>
    <cellStyle name="_Template_HKPHI02152002" xfId="873"/>
    <cellStyle name="_Template_HKPHI02152002_Menu_Rate_Card_Values_07.30.09" xfId="874"/>
    <cellStyle name="_Templates Karsten Vogt" xfId="875"/>
    <cellStyle name="_Theatrical Catalog Release Calendar_07 thru 09_MASTER" xfId="876"/>
    <cellStyle name="_Theatrical Catalog Release Calendar_07 thru 09_MASTER_distributed 12.13.07" xfId="877"/>
    <cellStyle name="_Theatrical Catalog Release Calendar_07 thru 09_MASTER_distributed 12.13.07_Newsletter Correction" xfId="2042"/>
    <cellStyle name="_Theatrical Catalog Release Calendar_NEW" xfId="878"/>
    <cellStyle name="_Theatrical Catalog Release Calendar_NEW_Newsletter Correction" xfId="2043"/>
    <cellStyle name="_Three Stooges - Meet the Baron-Gold Raiders" xfId="879"/>
    <cellStyle name="_Tracking - 12-03-01" xfId="880"/>
    <cellStyle name="_Turtles_080908" xfId="881"/>
    <cellStyle name="_Turtles_081908" xfId="882"/>
    <cellStyle name="_TV on DVD 2010 Release Calendar 072709" xfId="883"/>
    <cellStyle name="_TV on DVD 2010 Release Calendar 072709_JBP Planning Grid" xfId="884"/>
    <cellStyle name="_TV on DVD 2010 Release Calendar 072709_JBP Planning Grid_July 2011 Financial Update Warner 8.1.11 1pm" xfId="885"/>
    <cellStyle name="_TV on DVD 2010 Release Calendar 072709_JBP Planning Grid_mop doc 8.30.11 jb" xfId="886"/>
    <cellStyle name="_TV on DVD 2010 Release Calendar 072709_JBP Planning Grid_Target  2-day with Spend Estimates 7-6-11 v2" xfId="887"/>
    <cellStyle name="_TV on DVD 2010 Release Calendar 072709_JBP Planning Grid_Target Team 2011 Accrual Summary" xfId="888"/>
    <cellStyle name="_TV on DVD 2010 Release Calendar 072709_JBP Planning Grid_Target Team 2011 Accrual Summary v2" xfId="889"/>
    <cellStyle name="_TV on DVD 2010 Release Calendar 072709_October 2010 Target VI Update 10.15.10 9AM1" xfId="890"/>
    <cellStyle name="_TV on DVD 2010 Release Calendar 072709_October 2010 Target VI Update 10.15.10 9AM1_July 2011 Financial Update Warner 8.1.11 1pm" xfId="891"/>
    <cellStyle name="_TV on DVD 2010 Release Calendar 072709_October 2010 Target VI Update 10.15.10 9AM1_mop doc 8.30.11 jb" xfId="892"/>
    <cellStyle name="_TV on DVD 2010 Release Calendar 072709_October 2010 Target VI Update 10.15.10 9AM1_Target  2-day with Spend Estimates 7-6-11 v2" xfId="893"/>
    <cellStyle name="_TV on DVD 2010 Release Calendar 072709_October 2010 Target VI Update 10.15.10 9AM1_Target Team 2011 Accrual Summary" xfId="894"/>
    <cellStyle name="_TV on DVD 2010 Release Calendar 072709_October 2010 Target VI Update 10.15.10 9AM1_Target Team 2011 Accrual Summary v2" xfId="895"/>
    <cellStyle name="_TV on DVD 2010 Release Calendar 072709_Target 2010 Plan with Backup 2.11.10" xfId="896"/>
    <cellStyle name="_TV on DVD 2010 Release Calendar 072709_Target 2010 Plan with Backup 2.11.10_October 2010 Target VI Update 10.15.10 9AM1" xfId="897"/>
    <cellStyle name="_TV on DVD 2010 Release Calendar 072709_Target 2010 Plan with Backup 2.11.10_October 2010 Target VI Update 10.15.10 9AM1_July 2011 Financial Update Warner 8.1.11 1pm" xfId="898"/>
    <cellStyle name="_TV on DVD 2010 Release Calendar 072709_Target 2010 Plan with Backup 2.11.10_October 2010 Target VI Update 10.15.10 9AM1_mop doc 8.30.11 jb" xfId="899"/>
    <cellStyle name="_TV on DVD 2010 Release Calendar 072709_Target 2010 Plan with Backup 2.11.10_October 2010 Target VI Update 10.15.10 9AM1_Target  2-day with Spend Estimates 7-6-11 v2" xfId="900"/>
    <cellStyle name="_TV on DVD 2010 Release Calendar 072709_Target 2010 Plan with Backup 2.11.10_October 2010 Target VI Update 10.15.10 9AM1_Target Team 2011 Accrual Summary" xfId="901"/>
    <cellStyle name="_TV on DVD 2010 Release Calendar 072709_Target 2010 Plan with Backup 2.11.10_October 2010 Target VI Update 10.15.10 9AM1_Target Team 2011 Accrual Summary v2" xfId="902"/>
    <cellStyle name="_TV on DVD 2010 Release Calendar 072709_TNR Model 2.12.10 4pm" xfId="903"/>
    <cellStyle name="_TV on DVD 2010 Release Calendar 072709_TNR Model 2.12.10 4pm_July 2011 Financial Update Warner 8.1.11 1pm" xfId="904"/>
    <cellStyle name="_TV on DVD 2010 Release Calendar 072709_TNR Model 2.12.10 4pm_mop doc 8.30.11 jb" xfId="905"/>
    <cellStyle name="_TV on DVD 2010 Release Calendar 072709_TNR Model 2.12.10 4pm_Target  2-day with Spend Estimates 7-6-11 v2" xfId="906"/>
    <cellStyle name="_TV on DVD 2010 Release Calendar 072709_TNR Model 2.12.10 4pm_Target Team 2011 Accrual Summary" xfId="907"/>
    <cellStyle name="_TV on DVD 2010 Release Calendar 072709_TNR Model 2.12.10 4pm_Target Team 2011 Accrual Summary v2" xfId="908"/>
    <cellStyle name="_TV on DVD 2010 Release Calendar 072709_TNR Model 2.23.10 4pm" xfId="909"/>
    <cellStyle name="_TV on DVD 2010 Release Calendar 072709_TNR Model 2.23.10 4pm_July 2011 Financial Update Warner 8.1.11 1pm" xfId="910"/>
    <cellStyle name="_TV on DVD 2010 Release Calendar 072709_TNR Model 2.23.10 4pm_mop doc 8.30.11 jb" xfId="911"/>
    <cellStyle name="_TV on DVD 2010 Release Calendar 072709_TNR Model 2.23.10 4pm_Target  2-day with Spend Estimates 7-6-11 v2" xfId="912"/>
    <cellStyle name="_TV on DVD 2010 Release Calendar 072709_TNR Model 2.23.10 4pm_Target Team 2011 Accrual Summary" xfId="913"/>
    <cellStyle name="_TV on DVD 2010 Release Calendar 072709_TNR Model 2.23.10 4pm_Target Team 2011 Accrual Summary v2" xfId="914"/>
    <cellStyle name="_vhs vö-analyse week 15,02 for Mkt Meeting April" xfId="915"/>
    <cellStyle name="_vhs vö-analyse week 15,02 for Mkt Meeting April_Menu_Rate_Card_Values_07.30.09" xfId="916"/>
    <cellStyle name="_Warner - 2007 July Home and May Checklanes Auction Results updated" xfId="917"/>
    <cellStyle name="_WHVE Software SellOff" xfId="918"/>
    <cellStyle name="_Yearly Update 090803" xfId="919"/>
    <cellStyle name="_Yearly Update 090803_Menu_Rate_Card_Values_07.30.09" xfId="920"/>
    <cellStyle name="•WZ?_95SBDD01" xfId="921"/>
    <cellStyle name="•WZ€_95SBDD01" xfId="922"/>
    <cellStyle name="•WZ_95SBDD01" xfId="923"/>
    <cellStyle name="0" xfId="924"/>
    <cellStyle name="0%" xfId="925"/>
    <cellStyle name="0.0" xfId="926"/>
    <cellStyle name="0.0%" xfId="927"/>
    <cellStyle name="0.00" xfId="928"/>
    <cellStyle name="0.00%" xfId="929"/>
    <cellStyle name="0_2010 AnnualPlan.2009.06.30.Summary" xfId="930"/>
    <cellStyle name="0_2010 AnnualPlan.2009.06.30.Summary1" xfId="931"/>
    <cellStyle name="00-0000-0000" xfId="932"/>
    <cellStyle name="1000-sep (2 dec)_PLDT" xfId="933"/>
    <cellStyle name="1000-sep (heltal)_PLDT" xfId="934"/>
    <cellStyle name="20% - Accent1" xfId="20" builtinId="30" customBuiltin="1"/>
    <cellStyle name="20% - Accent1 2" xfId="107"/>
    <cellStyle name="20% - Accent1 2 2" xfId="2044"/>
    <cellStyle name="20% - Accent1 2 2 2" xfId="2045"/>
    <cellStyle name="20% - Accent1 2 3" xfId="2046"/>
    <cellStyle name="20% - Accent1 2 4" xfId="935"/>
    <cellStyle name="20% - Accent1 3" xfId="936"/>
    <cellStyle name="20% - Accent1 4" xfId="2047"/>
    <cellStyle name="20% - Accent1 5" xfId="136"/>
    <cellStyle name="20% - Accent2" xfId="24" builtinId="34" customBuiltin="1"/>
    <cellStyle name="20% - Accent2 2" xfId="108"/>
    <cellStyle name="20% - Accent2 2 2" xfId="2048"/>
    <cellStyle name="20% - Accent2 2 2 2" xfId="2049"/>
    <cellStyle name="20% - Accent2 2 3" xfId="2050"/>
    <cellStyle name="20% - Accent2 2 4" xfId="937"/>
    <cellStyle name="20% - Accent2 3" xfId="938"/>
    <cellStyle name="20% - Accent2 4" xfId="2051"/>
    <cellStyle name="20% - Accent2 5" xfId="137"/>
    <cellStyle name="20% - Accent3" xfId="28" builtinId="38" customBuiltin="1"/>
    <cellStyle name="20% - Accent3 2" xfId="109"/>
    <cellStyle name="20% - Accent3 2 2" xfId="2052"/>
    <cellStyle name="20% - Accent3 2 2 2" xfId="2053"/>
    <cellStyle name="20% - Accent3 2 3" xfId="2054"/>
    <cellStyle name="20% - Accent3 2 4" xfId="939"/>
    <cellStyle name="20% - Accent3 3" xfId="940"/>
    <cellStyle name="20% - Accent3 4" xfId="2055"/>
    <cellStyle name="20% - Accent3 5" xfId="138"/>
    <cellStyle name="20% - Accent4" xfId="32" builtinId="42" customBuiltin="1"/>
    <cellStyle name="20% - Accent4 2" xfId="110"/>
    <cellStyle name="20% - Accent4 2 2" xfId="2056"/>
    <cellStyle name="20% - Accent4 2 2 2" xfId="2057"/>
    <cellStyle name="20% - Accent4 2 3" xfId="2058"/>
    <cellStyle name="20% - Accent4 2 4" xfId="941"/>
    <cellStyle name="20% - Accent4 3" xfId="942"/>
    <cellStyle name="20% - Accent4 4" xfId="2059"/>
    <cellStyle name="20% - Accent4 5" xfId="139"/>
    <cellStyle name="20% - Accent5" xfId="36" builtinId="46" customBuiltin="1"/>
    <cellStyle name="20% - Accent5 2" xfId="111"/>
    <cellStyle name="20% - Accent5 2 2" xfId="2060"/>
    <cellStyle name="20% - Accent5 2 2 2" xfId="2061"/>
    <cellStyle name="20% - Accent5 2 3" xfId="2062"/>
    <cellStyle name="20% - Accent5 2 4" xfId="943"/>
    <cellStyle name="20% - Accent5 3" xfId="944"/>
    <cellStyle name="20% - Accent5 4" xfId="2063"/>
    <cellStyle name="20% - Accent5 5" xfId="140"/>
    <cellStyle name="20% - Accent6" xfId="40" builtinId="50" customBuiltin="1"/>
    <cellStyle name="20% - Accent6 2" xfId="112"/>
    <cellStyle name="20% - Accent6 2 2" xfId="2064"/>
    <cellStyle name="20% - Accent6 2 2 2" xfId="2065"/>
    <cellStyle name="20% - Accent6 2 3" xfId="2066"/>
    <cellStyle name="20% - Accent6 2 4" xfId="945"/>
    <cellStyle name="20% - Accent6 3" xfId="946"/>
    <cellStyle name="20% - Accent6 4" xfId="2067"/>
    <cellStyle name="20% - Accent6 5" xfId="141"/>
    <cellStyle name="40% - Accent1" xfId="21" builtinId="31" customBuiltin="1"/>
    <cellStyle name="40% - Accent1 2" xfId="113"/>
    <cellStyle name="40% - Accent1 2 2" xfId="2068"/>
    <cellStyle name="40% - Accent1 2 2 2" xfId="2069"/>
    <cellStyle name="40% - Accent1 2 3" xfId="2070"/>
    <cellStyle name="40% - Accent1 2 4" xfId="947"/>
    <cellStyle name="40% - Accent1 3" xfId="948"/>
    <cellStyle name="40% - Accent1 4" xfId="2071"/>
    <cellStyle name="40% - Accent1 5" xfId="142"/>
    <cellStyle name="40% - Accent2" xfId="25" builtinId="35" customBuiltin="1"/>
    <cellStyle name="40% - Accent2 2" xfId="114"/>
    <cellStyle name="40% - Accent2 2 2" xfId="2072"/>
    <cellStyle name="40% - Accent2 2 2 2" xfId="2073"/>
    <cellStyle name="40% - Accent2 2 3" xfId="2074"/>
    <cellStyle name="40% - Accent2 2 4" xfId="949"/>
    <cellStyle name="40% - Accent2 3" xfId="950"/>
    <cellStyle name="40% - Accent2 4" xfId="2075"/>
    <cellStyle name="40% - Accent2 5" xfId="143"/>
    <cellStyle name="40% - Accent3" xfId="29" builtinId="39" customBuiltin="1"/>
    <cellStyle name="40% - Accent3 2" xfId="115"/>
    <cellStyle name="40% - Accent3 2 2" xfId="2076"/>
    <cellStyle name="40% - Accent3 2 2 2" xfId="2077"/>
    <cellStyle name="40% - Accent3 2 3" xfId="2078"/>
    <cellStyle name="40% - Accent3 2 4" xfId="951"/>
    <cellStyle name="40% - Accent3 3" xfId="952"/>
    <cellStyle name="40% - Accent3 4" xfId="2079"/>
    <cellStyle name="40% - Accent3 5" xfId="144"/>
    <cellStyle name="40% - Accent4" xfId="33" builtinId="43" customBuiltin="1"/>
    <cellStyle name="40% - Accent4 2" xfId="116"/>
    <cellStyle name="40% - Accent4 2 2" xfId="2080"/>
    <cellStyle name="40% - Accent4 2 2 2" xfId="2081"/>
    <cellStyle name="40% - Accent4 2 3" xfId="2082"/>
    <cellStyle name="40% - Accent4 2 4" xfId="953"/>
    <cellStyle name="40% - Accent4 3" xfId="954"/>
    <cellStyle name="40% - Accent4 4" xfId="2083"/>
    <cellStyle name="40% - Accent4 5" xfId="145"/>
    <cellStyle name="40% - Accent5" xfId="37" builtinId="47" customBuiltin="1"/>
    <cellStyle name="40% - Accent5 2" xfId="117"/>
    <cellStyle name="40% - Accent5 2 2" xfId="2084"/>
    <cellStyle name="40% - Accent5 2 2 2" xfId="2085"/>
    <cellStyle name="40% - Accent5 2 3" xfId="2086"/>
    <cellStyle name="40% - Accent5 2 4" xfId="955"/>
    <cellStyle name="40% - Accent5 3" xfId="956"/>
    <cellStyle name="40% - Accent5 4" xfId="2087"/>
    <cellStyle name="40% - Accent5 5" xfId="146"/>
    <cellStyle name="40% - Accent6" xfId="41" builtinId="51" customBuiltin="1"/>
    <cellStyle name="40% - Accent6 2" xfId="118"/>
    <cellStyle name="40% - Accent6 2 2" xfId="2088"/>
    <cellStyle name="40% - Accent6 2 2 2" xfId="2089"/>
    <cellStyle name="40% - Accent6 2 3" xfId="2090"/>
    <cellStyle name="40% - Accent6 2 4" xfId="957"/>
    <cellStyle name="40% - Accent6 3" xfId="958"/>
    <cellStyle name="40% - Accent6 4" xfId="2091"/>
    <cellStyle name="40% - Accent6 5" xfId="147"/>
    <cellStyle name="60% - Accent1" xfId="22" builtinId="32" customBuiltin="1"/>
    <cellStyle name="60% - Accent1 2" xfId="959"/>
    <cellStyle name="60% - Accent1 3" xfId="960"/>
    <cellStyle name="60% - Accent1 4" xfId="148"/>
    <cellStyle name="60% - Accent2" xfId="26" builtinId="36" customBuiltin="1"/>
    <cellStyle name="60% - Accent2 2" xfId="961"/>
    <cellStyle name="60% - Accent2 3" xfId="962"/>
    <cellStyle name="60% - Accent2 4" xfId="149"/>
    <cellStyle name="60% - Accent3" xfId="30" builtinId="40" customBuiltin="1"/>
    <cellStyle name="60% - Accent3 2" xfId="963"/>
    <cellStyle name="60% - Accent3 3" xfId="964"/>
    <cellStyle name="60% - Accent3 4" xfId="150"/>
    <cellStyle name="60% - Accent4" xfId="34" builtinId="44" customBuiltin="1"/>
    <cellStyle name="60% - Accent4 2" xfId="965"/>
    <cellStyle name="60% - Accent4 3" xfId="966"/>
    <cellStyle name="60% - Accent4 4" xfId="151"/>
    <cellStyle name="60% - Accent5" xfId="38" builtinId="48" customBuiltin="1"/>
    <cellStyle name="60% - Accent5 2" xfId="967"/>
    <cellStyle name="60% - Accent5 3" xfId="968"/>
    <cellStyle name="60% - Accent5 4" xfId="152"/>
    <cellStyle name="60% - Accent6" xfId="42" builtinId="52" customBuiltin="1"/>
    <cellStyle name="60% - Accent6 2" xfId="969"/>
    <cellStyle name="60% - Accent6 3" xfId="970"/>
    <cellStyle name="60% - Accent6 4" xfId="153"/>
    <cellStyle name="752131" xfId="971"/>
    <cellStyle name="Accent1" xfId="19" builtinId="29" customBuiltin="1"/>
    <cellStyle name="Accent1 - 20%" xfId="972"/>
    <cellStyle name="Accent1 - 40%" xfId="973"/>
    <cellStyle name="Accent1 - 60%" xfId="974"/>
    <cellStyle name="Accent1 10" xfId="975"/>
    <cellStyle name="Accent1 11" xfId="976"/>
    <cellStyle name="Accent1 12" xfId="977"/>
    <cellStyle name="Accent1 13" xfId="978"/>
    <cellStyle name="Accent1 14" xfId="979"/>
    <cellStyle name="Accent1 15" xfId="980"/>
    <cellStyle name="Accent1 16" xfId="981"/>
    <cellStyle name="Accent1 17" xfId="154"/>
    <cellStyle name="Accent1 2" xfId="982"/>
    <cellStyle name="Accent1 3" xfId="983"/>
    <cellStyle name="Accent1 4" xfId="984"/>
    <cellStyle name="Accent1 5" xfId="985"/>
    <cellStyle name="Accent1 6" xfId="986"/>
    <cellStyle name="Accent1 6 2" xfId="1992"/>
    <cellStyle name="Accent1 7" xfId="987"/>
    <cellStyle name="Accent1 8" xfId="988"/>
    <cellStyle name="Accent1 9" xfId="989"/>
    <cellStyle name="Accent2" xfId="23" builtinId="33" customBuiltin="1"/>
    <cellStyle name="Accent2 - 20%" xfId="990"/>
    <cellStyle name="Accent2 - 40%" xfId="991"/>
    <cellStyle name="Accent2 - 60%" xfId="992"/>
    <cellStyle name="Accent2 10" xfId="993"/>
    <cellStyle name="Accent2 11" xfId="994"/>
    <cellStyle name="Accent2 12" xfId="995"/>
    <cellStyle name="Accent2 13" xfId="996"/>
    <cellStyle name="Accent2 14" xfId="997"/>
    <cellStyle name="Accent2 15" xfId="998"/>
    <cellStyle name="Accent2 16" xfId="999"/>
    <cellStyle name="Accent2 17" xfId="155"/>
    <cellStyle name="Accent2 2" xfId="1000"/>
    <cellStyle name="Accent2 3" xfId="1001"/>
    <cellStyle name="Accent2 4" xfId="1002"/>
    <cellStyle name="Accent2 5" xfId="1003"/>
    <cellStyle name="Accent2 6" xfId="1004"/>
    <cellStyle name="Accent2 6 2" xfId="1993"/>
    <cellStyle name="Accent2 7" xfId="1005"/>
    <cellStyle name="Accent2 8" xfId="1006"/>
    <cellStyle name="Accent2 9" xfId="1007"/>
    <cellStyle name="Accent3" xfId="27" builtinId="37" customBuiltin="1"/>
    <cellStyle name="Accent3 - 20%" xfId="1008"/>
    <cellStyle name="Accent3 - 40%" xfId="1009"/>
    <cellStyle name="Accent3 - 60%" xfId="1010"/>
    <cellStyle name="Accent3 10" xfId="1011"/>
    <cellStyle name="Accent3 11" xfId="1012"/>
    <cellStyle name="Accent3 12" xfId="1013"/>
    <cellStyle name="Accent3 13" xfId="1014"/>
    <cellStyle name="Accent3 14" xfId="1015"/>
    <cellStyle name="Accent3 15" xfId="1016"/>
    <cellStyle name="Accent3 16" xfId="1017"/>
    <cellStyle name="Accent3 17" xfId="156"/>
    <cellStyle name="Accent3 2" xfId="1018"/>
    <cellStyle name="Accent3 3" xfId="1019"/>
    <cellStyle name="Accent3 4" xfId="1020"/>
    <cellStyle name="Accent3 5" xfId="1021"/>
    <cellStyle name="Accent3 6" xfId="1022"/>
    <cellStyle name="Accent3 6 2" xfId="1994"/>
    <cellStyle name="Accent3 7" xfId="1023"/>
    <cellStyle name="Accent3 8" xfId="1024"/>
    <cellStyle name="Accent3 9" xfId="1025"/>
    <cellStyle name="Accent4" xfId="31" builtinId="41" customBuiltin="1"/>
    <cellStyle name="Accent4 - 20%" xfId="1026"/>
    <cellStyle name="Accent4 - 40%" xfId="1027"/>
    <cellStyle name="Accent4 - 60%" xfId="1028"/>
    <cellStyle name="Accent4 10" xfId="1029"/>
    <cellStyle name="Accent4 11" xfId="1030"/>
    <cellStyle name="Accent4 12" xfId="1031"/>
    <cellStyle name="Accent4 13" xfId="1032"/>
    <cellStyle name="Accent4 14" xfId="1033"/>
    <cellStyle name="Accent4 15" xfId="1034"/>
    <cellStyle name="Accent4 16" xfId="1035"/>
    <cellStyle name="Accent4 17" xfId="157"/>
    <cellStyle name="Accent4 2" xfId="1036"/>
    <cellStyle name="Accent4 3" xfId="1037"/>
    <cellStyle name="Accent4 4" xfId="1038"/>
    <cellStyle name="Accent4 5" xfId="1039"/>
    <cellStyle name="Accent4 6" xfId="1040"/>
    <cellStyle name="Accent4 6 2" xfId="1995"/>
    <cellStyle name="Accent4 7" xfId="1041"/>
    <cellStyle name="Accent4 8" xfId="1042"/>
    <cellStyle name="Accent4 9" xfId="1043"/>
    <cellStyle name="Accent5" xfId="35" builtinId="45" customBuiltin="1"/>
    <cellStyle name="Accent5 - 20%" xfId="1044"/>
    <cellStyle name="Accent5 - 40%" xfId="1045"/>
    <cellStyle name="Accent5 - 60%" xfId="1046"/>
    <cellStyle name="Accent5 10" xfId="1047"/>
    <cellStyle name="Accent5 11" xfId="1048"/>
    <cellStyle name="Accent5 12" xfId="1049"/>
    <cellStyle name="Accent5 13" xfId="1050"/>
    <cellStyle name="Accent5 14" xfId="1051"/>
    <cellStyle name="Accent5 15" xfId="1052"/>
    <cellStyle name="Accent5 16" xfId="1053"/>
    <cellStyle name="Accent5 17" xfId="158"/>
    <cellStyle name="Accent5 2" xfId="1054"/>
    <cellStyle name="Accent5 3" xfId="1055"/>
    <cellStyle name="Accent5 4" xfId="1056"/>
    <cellStyle name="Accent5 5" xfId="1057"/>
    <cellStyle name="Accent5 6" xfId="1058"/>
    <cellStyle name="Accent5 6 2" xfId="1996"/>
    <cellStyle name="Accent5 7" xfId="1059"/>
    <cellStyle name="Accent5 8" xfId="1060"/>
    <cellStyle name="Accent5 9" xfId="1061"/>
    <cellStyle name="Accent6" xfId="39" builtinId="49" customBuiltin="1"/>
    <cellStyle name="Accent6 - 20%" xfId="1062"/>
    <cellStyle name="Accent6 - 40%" xfId="1063"/>
    <cellStyle name="Accent6 - 60%" xfId="1064"/>
    <cellStyle name="Accent6 10" xfId="1065"/>
    <cellStyle name="Accent6 11" xfId="1066"/>
    <cellStyle name="Accent6 12" xfId="1067"/>
    <cellStyle name="Accent6 13" xfId="1068"/>
    <cellStyle name="Accent6 14" xfId="1069"/>
    <cellStyle name="Accent6 15" xfId="1070"/>
    <cellStyle name="Accent6 16" xfId="1071"/>
    <cellStyle name="Accent6 17" xfId="159"/>
    <cellStyle name="Accent6 2" xfId="1072"/>
    <cellStyle name="Accent6 3" xfId="1073"/>
    <cellStyle name="Accent6 4" xfId="1074"/>
    <cellStyle name="Accent6 5" xfId="1075"/>
    <cellStyle name="Accent6 6" xfId="1076"/>
    <cellStyle name="Accent6 6 2" xfId="1997"/>
    <cellStyle name="Accent6 7" xfId="1077"/>
    <cellStyle name="Accent6 8" xfId="1078"/>
    <cellStyle name="Accent6 9" xfId="1079"/>
    <cellStyle name="AFE" xfId="43"/>
    <cellStyle name="AFE 10" xfId="1947"/>
    <cellStyle name="AFE 10 2" xfId="1080"/>
    <cellStyle name="AFE 2" xfId="44"/>
    <cellStyle name="AFE 2 2" xfId="99"/>
    <cellStyle name="AFE 2 2 2" xfId="2092"/>
    <cellStyle name="AFE 2 3" xfId="122"/>
    <cellStyle name="AFE 3" xfId="97"/>
    <cellStyle name="AFE 3 2" xfId="121"/>
    <cellStyle name="AFE 3 2 2" xfId="2093"/>
    <cellStyle name="AFE 3 3" xfId="1081"/>
    <cellStyle name="AFE 4" xfId="79"/>
    <cellStyle name="AFE 4 2" xfId="2094"/>
    <cellStyle name="AFE 5" xfId="95"/>
    <cellStyle name="AFE 5 2" xfId="2095"/>
    <cellStyle name="AFE 6" xfId="2211"/>
    <cellStyle name="AFE 7 2" xfId="2243"/>
    <cellStyle name="AFE_2 Day Summary" xfId="1082"/>
    <cellStyle name="Afrundet valuta_PLDT" xfId="1083"/>
    <cellStyle name="annotation" xfId="1084"/>
    <cellStyle name="background" xfId="1085"/>
    <cellStyle name="Bad" xfId="8" builtinId="27" customBuiltin="1"/>
    <cellStyle name="Bad 2" xfId="1086"/>
    <cellStyle name="Bad 2 2" xfId="60"/>
    <cellStyle name="Bad 3" xfId="1087"/>
    <cellStyle name="Bad 3 2" xfId="1998"/>
    <cellStyle name="Bad 4" xfId="160"/>
    <cellStyle name="Blue" xfId="1088"/>
    <cellStyle name="BLuedashZero" xfId="1089"/>
    <cellStyle name="Calc Currency (0)" xfId="1090"/>
    <cellStyle name="Calc Currency (2)" xfId="1091"/>
    <cellStyle name="Calc Percent (0)" xfId="1092"/>
    <cellStyle name="Calc Percent (1)" xfId="1093"/>
    <cellStyle name="Calc Percent (2)" xfId="1094"/>
    <cellStyle name="Calc Units (0)" xfId="1095"/>
    <cellStyle name="Calc Units (1)" xfId="1096"/>
    <cellStyle name="Calc Units (2)" xfId="1097"/>
    <cellStyle name="Calculation" xfId="12" builtinId="22" customBuiltin="1"/>
    <cellStyle name="Calculation 2" xfId="1098"/>
    <cellStyle name="Calculation 3" xfId="1099"/>
    <cellStyle name="Calculation 3 2" xfId="2096"/>
    <cellStyle name="Calculation 3 3" xfId="1999"/>
    <cellStyle name="Calculation 4" xfId="161"/>
    <cellStyle name="Center across cells" xfId="1100"/>
    <cellStyle name="Cents" xfId="1101"/>
    <cellStyle name="Change" xfId="1102"/>
    <cellStyle name="Changeable" xfId="1103"/>
    <cellStyle name="Check Cell" xfId="14" builtinId="23" customBuiltin="1"/>
    <cellStyle name="Check Cell 2" xfId="1104"/>
    <cellStyle name="Check Cell 3" xfId="1105"/>
    <cellStyle name="Check Cell 3 2" xfId="2000"/>
    <cellStyle name="Check Cell 4" xfId="162"/>
    <cellStyle name="Column_Title" xfId="1106"/>
    <cellStyle name="ColumnHeading" xfId="1107"/>
    <cellStyle name="ColumnHeadingUnderline" xfId="1108"/>
    <cellStyle name="Comma" xfId="1" builtinId="3"/>
    <cellStyle name="Comma  - Style1" xfId="1109"/>
    <cellStyle name="Comma  - Style2" xfId="1110"/>
    <cellStyle name="Comma  - Style3" xfId="1111"/>
    <cellStyle name="Comma  - Style4" xfId="1112"/>
    <cellStyle name="Comma  - Style5" xfId="1113"/>
    <cellStyle name="Comma  - Style6" xfId="1114"/>
    <cellStyle name="Comma  - Style7" xfId="1115"/>
    <cellStyle name="Comma  - Style8" xfId="1116"/>
    <cellStyle name="Comma (000s)" xfId="1117"/>
    <cellStyle name="Comma [00]" xfId="1118"/>
    <cellStyle name="Comma [1]" xfId="1119"/>
    <cellStyle name="Comma [2]" xfId="1120"/>
    <cellStyle name="Comma [3]" xfId="1121"/>
    <cellStyle name="Comma 10" xfId="1122"/>
    <cellStyle name="Comma 10 2" xfId="1123"/>
    <cellStyle name="Comma 11" xfId="1124"/>
    <cellStyle name="Comma 11 2" xfId="1125"/>
    <cellStyle name="Comma 12" xfId="1126"/>
    <cellStyle name="Comma 12 2" xfId="1127"/>
    <cellStyle name="Comma 13" xfId="1128"/>
    <cellStyle name="Comma 13 2" xfId="1129"/>
    <cellStyle name="Comma 14" xfId="1130"/>
    <cellStyle name="Comma 14 2" xfId="1131"/>
    <cellStyle name="Comma 15" xfId="163"/>
    <cellStyle name="Comma 15 2" xfId="1132"/>
    <cellStyle name="Comma 15 2 2" xfId="1805"/>
    <cellStyle name="Comma 16" xfId="1133"/>
    <cellStyle name="Comma 16 2" xfId="1134"/>
    <cellStyle name="Comma 17" xfId="1135"/>
    <cellStyle name="Comma 17 2" xfId="1136"/>
    <cellStyle name="Comma 18" xfId="164"/>
    <cellStyle name="Comma 18 2" xfId="1137"/>
    <cellStyle name="Comma 18 2 2" xfId="1806"/>
    <cellStyle name="Comma 19" xfId="1138"/>
    <cellStyle name="Comma 19 2" xfId="1139"/>
    <cellStyle name="Comma 2" xfId="45"/>
    <cellStyle name="Comma 2 2" xfId="61"/>
    <cellStyle name="Comma 2 2 2" xfId="1141"/>
    <cellStyle name="Comma 2 2 3" xfId="1807"/>
    <cellStyle name="Comma 2 2 4" xfId="2002"/>
    <cellStyle name="Comma 2 2 5" xfId="1140"/>
    <cellStyle name="Comma 2 3" xfId="65"/>
    <cellStyle name="Comma 2 3 2" xfId="1142"/>
    <cellStyle name="Comma 2 4" xfId="165"/>
    <cellStyle name="Comma 2 5" xfId="1143"/>
    <cellStyle name="Comma 2 6" xfId="2001"/>
    <cellStyle name="Comma 20" xfId="1144"/>
    <cellStyle name="Comma 20 2" xfId="1145"/>
    <cellStyle name="Comma 21" xfId="1146"/>
    <cellStyle name="Comma 21 2" xfId="1147"/>
    <cellStyle name="Comma 22" xfId="1148"/>
    <cellStyle name="Comma 22 2" xfId="1149"/>
    <cellStyle name="Comma 23" xfId="2238"/>
    <cellStyle name="Comma 3" xfId="105"/>
    <cellStyle name="Comma 3 2" xfId="1808"/>
    <cellStyle name="Comma 3 2 2" xfId="2097"/>
    <cellStyle name="Comma 3 3" xfId="1953"/>
    <cellStyle name="Comma 3 4" xfId="1956"/>
    <cellStyle name="Comma 4" xfId="70"/>
    <cellStyle name="Comma 4 10" xfId="1151"/>
    <cellStyle name="Comma 4 10 2" xfId="1152"/>
    <cellStyle name="Comma 4 11" xfId="1153"/>
    <cellStyle name="Comma 4 11 2" xfId="1154"/>
    <cellStyle name="Comma 4 12" xfId="1155"/>
    <cellStyle name="Comma 4 12 2" xfId="1156"/>
    <cellStyle name="Comma 4 13" xfId="1157"/>
    <cellStyle name="Comma 4 13 2" xfId="1158"/>
    <cellStyle name="Comma 4 13 2 2" xfId="1159"/>
    <cellStyle name="Comma 4 13 3" xfId="1160"/>
    <cellStyle name="Comma 4 13 3 2" xfId="1161"/>
    <cellStyle name="Comma 4 13 4" xfId="1162"/>
    <cellStyle name="Comma 4 13 4 2" xfId="1163"/>
    <cellStyle name="Comma 4 13 5" xfId="1164"/>
    <cellStyle name="Comma 4 13 5 2" xfId="1165"/>
    <cellStyle name="Comma 4 13 6" xfId="1166"/>
    <cellStyle name="Comma 4 13 6 2" xfId="1167"/>
    <cellStyle name="Comma 4 13 7" xfId="1168"/>
    <cellStyle name="Comma 4 14" xfId="1169"/>
    <cellStyle name="Comma 4 14 2" xfId="1170"/>
    <cellStyle name="Comma 4 15" xfId="1171"/>
    <cellStyle name="Comma 4 15 2" xfId="1172"/>
    <cellStyle name="Comma 4 16" xfId="1173"/>
    <cellStyle name="Comma 4 16 2" xfId="1174"/>
    <cellStyle name="Comma 4 17" xfId="1175"/>
    <cellStyle name="Comma 4 17 2" xfId="1176"/>
    <cellStyle name="Comma 4 18" xfId="1177"/>
    <cellStyle name="Comma 4 18 2" xfId="1178"/>
    <cellStyle name="Comma 4 19" xfId="1179"/>
    <cellStyle name="Comma 4 19 2" xfId="1180"/>
    <cellStyle name="Comma 4 2" xfId="1181"/>
    <cellStyle name="Comma 4 2 2" xfId="1182"/>
    <cellStyle name="Comma 4 20" xfId="1183"/>
    <cellStyle name="Comma 4 20 2" xfId="1184"/>
    <cellStyle name="Comma 4 21" xfId="1185"/>
    <cellStyle name="Comma 4 21 2" xfId="1186"/>
    <cellStyle name="Comma 4 22" xfId="1187"/>
    <cellStyle name="Comma 4 22 2" xfId="1188"/>
    <cellStyle name="Comma 4 23" xfId="1189"/>
    <cellStyle name="Comma 4 23 2" xfId="1190"/>
    <cellStyle name="Comma 4 24" xfId="1191"/>
    <cellStyle name="Comma 4 24 2" xfId="1192"/>
    <cellStyle name="Comma 4 25" xfId="1193"/>
    <cellStyle name="Comma 4 25 2" xfId="1194"/>
    <cellStyle name="Comma 4 26" xfId="1195"/>
    <cellStyle name="Comma 4 26 2" xfId="1196"/>
    <cellStyle name="Comma 4 27" xfId="1197"/>
    <cellStyle name="Comma 4 27 2" xfId="1198"/>
    <cellStyle name="Comma 4 28" xfId="1199"/>
    <cellStyle name="Comma 4 28 2" xfId="1200"/>
    <cellStyle name="Comma 4 29" xfId="1201"/>
    <cellStyle name="Comma 4 29 2" xfId="1202"/>
    <cellStyle name="Comma 4 3" xfId="1203"/>
    <cellStyle name="Comma 4 3 2" xfId="1204"/>
    <cellStyle name="Comma 4 30" xfId="1205"/>
    <cellStyle name="Comma 4 30 2" xfId="1206"/>
    <cellStyle name="Comma 4 31" xfId="1207"/>
    <cellStyle name="Comma 4 31 2" xfId="1208"/>
    <cellStyle name="Comma 4 32" xfId="1209"/>
    <cellStyle name="Comma 4 32 2" xfId="1210"/>
    <cellStyle name="Comma 4 33" xfId="1211"/>
    <cellStyle name="Comma 4 33 2" xfId="1212"/>
    <cellStyle name="Comma 4 34" xfId="1213"/>
    <cellStyle name="Comma 4 34 2" xfId="1214"/>
    <cellStyle name="Comma 4 35" xfId="1215"/>
    <cellStyle name="Comma 4 35 2" xfId="1216"/>
    <cellStyle name="Comma 4 36" xfId="1217"/>
    <cellStyle name="Comma 4 36 2" xfId="1218"/>
    <cellStyle name="Comma 4 37" xfId="1219"/>
    <cellStyle name="Comma 4 37 2" xfId="1220"/>
    <cellStyle name="Comma 4 38" xfId="1221"/>
    <cellStyle name="Comma 4 38 2" xfId="1222"/>
    <cellStyle name="Comma 4 39" xfId="1223"/>
    <cellStyle name="Comma 4 39 2" xfId="1224"/>
    <cellStyle name="Comma 4 4" xfId="1225"/>
    <cellStyle name="Comma 4 4 2" xfId="1226"/>
    <cellStyle name="Comma 4 40" xfId="1227"/>
    <cellStyle name="Comma 4 40 2" xfId="1228"/>
    <cellStyle name="Comma 4 41" xfId="1229"/>
    <cellStyle name="Comma 4 41 2" xfId="1230"/>
    <cellStyle name="Comma 4 42" xfId="1231"/>
    <cellStyle name="Comma 4 42 2" xfId="1232"/>
    <cellStyle name="Comma 4 42 2 2" xfId="1233"/>
    <cellStyle name="Comma 4 42 3" xfId="1234"/>
    <cellStyle name="Comma 4 43" xfId="1235"/>
    <cellStyle name="Comma 4 43 2" xfId="1236"/>
    <cellStyle name="Comma 4 44" xfId="1237"/>
    <cellStyle name="Comma 4 44 2" xfId="1238"/>
    <cellStyle name="Comma 4 45" xfId="1239"/>
    <cellStyle name="Comma 4 45 2" xfId="1240"/>
    <cellStyle name="Comma 4 46" xfId="1241"/>
    <cellStyle name="Comma 4 46 2" xfId="1242"/>
    <cellStyle name="Comma 4 47" xfId="1150"/>
    <cellStyle name="Comma 4 5" xfId="1243"/>
    <cellStyle name="Comma 4 5 2" xfId="1244"/>
    <cellStyle name="Comma 4 6" xfId="1245"/>
    <cellStyle name="Comma 4 6 2" xfId="1246"/>
    <cellStyle name="Comma 4 7" xfId="1247"/>
    <cellStyle name="Comma 4 7 2" xfId="1248"/>
    <cellStyle name="Comma 4 8" xfId="1249"/>
    <cellStyle name="Comma 4 8 2" xfId="1250"/>
    <cellStyle name="Comma 4 8 2 2" xfId="1251"/>
    <cellStyle name="Comma 4 8 2 2 2" xfId="1252"/>
    <cellStyle name="Comma 4 8 2 3" xfId="1253"/>
    <cellStyle name="Comma 4 8 3" xfId="1254"/>
    <cellStyle name="Comma 4 9" xfId="1255"/>
    <cellStyle name="Comma 4 9 2" xfId="1256"/>
    <cellStyle name="Comma 5" xfId="1257"/>
    <cellStyle name="Comma 5 2" xfId="1258"/>
    <cellStyle name="Comma 5 3" xfId="2003"/>
    <cellStyle name="Comma 6" xfId="1259"/>
    <cellStyle name="Comma 6 2" xfId="1260"/>
    <cellStyle name="Comma 6 3" xfId="2004"/>
    <cellStyle name="Comma 7" xfId="1261"/>
    <cellStyle name="Comma 7 2" xfId="1262"/>
    <cellStyle name="Comma 8" xfId="166"/>
    <cellStyle name="Comma 8 2" xfId="1263"/>
    <cellStyle name="Comma 9" xfId="1264"/>
    <cellStyle name="Comma 9 2" xfId="1265"/>
    <cellStyle name="Comma 9 2 2" xfId="1266"/>
    <cellStyle name="Comma 9 3" xfId="1267"/>
    <cellStyle name="comma MN" xfId="1268"/>
    <cellStyle name="Comma0" xfId="1269"/>
    <cellStyle name="CommaNoDec" xfId="1270"/>
    <cellStyle name="CommaNoDec 2" xfId="2098"/>
    <cellStyle name="CompanyName" xfId="1271"/>
    <cellStyle name="Copied" xfId="1272"/>
    <cellStyle name="Currency (000s)" xfId="1273"/>
    <cellStyle name="Currency [00]" xfId="1274"/>
    <cellStyle name="Currency [1]" xfId="1275"/>
    <cellStyle name="Currency [2]" xfId="1276"/>
    <cellStyle name="Currency [3]" xfId="1277"/>
    <cellStyle name="Currency 10" xfId="93"/>
    <cellStyle name="Currency 10 2" xfId="167"/>
    <cellStyle name="Currency 10 3" xfId="1278"/>
    <cellStyle name="Currency 100" xfId="168"/>
    <cellStyle name="Currency 100 2" xfId="1809"/>
    <cellStyle name="Currency 105" xfId="169"/>
    <cellStyle name="Currency 105 2" xfId="1811"/>
    <cellStyle name="Currency 11" xfId="103"/>
    <cellStyle name="Currency 11 2" xfId="1812"/>
    <cellStyle name="Currency 11 3" xfId="2099"/>
    <cellStyle name="Currency 11 4" xfId="134"/>
    <cellStyle name="Currency 113" xfId="170"/>
    <cellStyle name="Currency 119" xfId="171"/>
    <cellStyle name="Currency 119 2" xfId="1813"/>
    <cellStyle name="Currency 12" xfId="132"/>
    <cellStyle name="Currency 12 2" xfId="2100"/>
    <cellStyle name="Currency 12 3" xfId="172"/>
    <cellStyle name="Currency 120" xfId="173"/>
    <cellStyle name="Currency 120 2" xfId="1814"/>
    <cellStyle name="Currency 123" xfId="174"/>
    <cellStyle name="Currency 123 2" xfId="1815"/>
    <cellStyle name="Currency 127" xfId="175"/>
    <cellStyle name="Currency 127 2" xfId="1817"/>
    <cellStyle name="Currency 128" xfId="176"/>
    <cellStyle name="Currency 128 2" xfId="1818"/>
    <cellStyle name="Currency 13" xfId="82"/>
    <cellStyle name="Currency 13 2" xfId="83"/>
    <cellStyle name="Currency 13 2 2" xfId="1810"/>
    <cellStyle name="Currency 13 3" xfId="177"/>
    <cellStyle name="Currency 14" xfId="178"/>
    <cellStyle name="Currency 15" xfId="1279"/>
    <cellStyle name="Currency 16" xfId="1280"/>
    <cellStyle name="Currency 17" xfId="1281"/>
    <cellStyle name="Currency 18" xfId="1282"/>
    <cellStyle name="Currency 19" xfId="179"/>
    <cellStyle name="Currency 19 2" xfId="1886"/>
    <cellStyle name="Currency 19 3" xfId="2101"/>
    <cellStyle name="Currency 2" xfId="47"/>
    <cellStyle name="Currency 2 2" xfId="62"/>
    <cellStyle name="Currency 2 2 2" xfId="1819"/>
    <cellStyle name="Currency 2 2 3" xfId="2225"/>
    <cellStyle name="Currency 2 3" xfId="119"/>
    <cellStyle name="Currency 2 3 2" xfId="1820"/>
    <cellStyle name="Currency 2 33" xfId="2244"/>
    <cellStyle name="Currency 2 4" xfId="180"/>
    <cellStyle name="Currency 2 5" xfId="2005"/>
    <cellStyle name="Currency 20" xfId="1950"/>
    <cellStyle name="Currency 20 2" xfId="2102"/>
    <cellStyle name="Currency 21" xfId="94"/>
    <cellStyle name="Currency 21 2" xfId="1821"/>
    <cellStyle name="Currency 22" xfId="181"/>
    <cellStyle name="Currency 22 2" xfId="1822"/>
    <cellStyle name="Currency 23" xfId="182"/>
    <cellStyle name="Currency 23 2" xfId="1823"/>
    <cellStyle name="Currency 24" xfId="183"/>
    <cellStyle name="Currency 24 2" xfId="1824"/>
    <cellStyle name="Currency 25" xfId="2214"/>
    <cellStyle name="Currency 26" xfId="184"/>
    <cellStyle name="Currency 26 2" xfId="1825"/>
    <cellStyle name="Currency 27" xfId="185"/>
    <cellStyle name="Currency 27 2" xfId="1826"/>
    <cellStyle name="Currency 28" xfId="1962"/>
    <cellStyle name="Currency 29" xfId="92"/>
    <cellStyle name="Currency 29 2" xfId="2224"/>
    <cellStyle name="Currency 3" xfId="56"/>
    <cellStyle name="Currency 3 10" xfId="1283"/>
    <cellStyle name="Currency 3 2" xfId="106"/>
    <cellStyle name="Currency 3 2 2" xfId="1284"/>
    <cellStyle name="Currency 3 2 3" xfId="2103"/>
    <cellStyle name="Currency 3 3" xfId="1285"/>
    <cellStyle name="Currency 3 4" xfId="1827"/>
    <cellStyle name="Currency 3 5" xfId="1945"/>
    <cellStyle name="Currency 3 6" xfId="1954"/>
    <cellStyle name="Currency 3 7" xfId="1957"/>
    <cellStyle name="Currency 3 8" xfId="1958"/>
    <cellStyle name="Currency 3 9" xfId="2006"/>
    <cellStyle name="Currency 30" xfId="2227"/>
    <cellStyle name="Currency 31" xfId="186"/>
    <cellStyle name="Currency 32" xfId="2228"/>
    <cellStyle name="Currency 33" xfId="2231"/>
    <cellStyle name="Currency 34" xfId="187"/>
    <cellStyle name="Currency 34 2" xfId="1816"/>
    <cellStyle name="Currency 35" xfId="2232"/>
    <cellStyle name="Currency 36" xfId="2236"/>
    <cellStyle name="Currency 37" xfId="188"/>
    <cellStyle name="Currency 38" xfId="2239"/>
    <cellStyle name="Currency 39" xfId="46"/>
    <cellStyle name="Currency 4" xfId="58"/>
    <cellStyle name="Currency 4 2" xfId="1828"/>
    <cellStyle name="Currency 4 2 2" xfId="1951"/>
    <cellStyle name="Currency 4 3" xfId="2007"/>
    <cellStyle name="Currency 4 4" xfId="1286"/>
    <cellStyle name="Currency 46" xfId="189"/>
    <cellStyle name="Currency 46 2" xfId="1829"/>
    <cellStyle name="Currency 47" xfId="190"/>
    <cellStyle name="Currency 47 2" xfId="1830"/>
    <cellStyle name="Currency 5" xfId="64"/>
    <cellStyle name="Currency 5 2" xfId="78"/>
    <cellStyle name="Currency 5 2 2" xfId="2008"/>
    <cellStyle name="Currency 5 3" xfId="96"/>
    <cellStyle name="Currency 5 4" xfId="191"/>
    <cellStyle name="Currency 6" xfId="66"/>
    <cellStyle name="Currency 6 2" xfId="1287"/>
    <cellStyle name="Currency 68" xfId="192"/>
    <cellStyle name="Currency 68 2" xfId="1831"/>
    <cellStyle name="Currency 7" xfId="68"/>
    <cellStyle name="Currency 7 2" xfId="2210"/>
    <cellStyle name="Currency 7 3" xfId="1966"/>
    <cellStyle name="Currency 7 4" xfId="1288"/>
    <cellStyle name="Currency 71" xfId="193"/>
    <cellStyle name="Currency 71 2" xfId="1832"/>
    <cellStyle name="Currency 72" xfId="194"/>
    <cellStyle name="Currency 72 2" xfId="1833"/>
    <cellStyle name="Currency 8" xfId="101"/>
    <cellStyle name="Currency 8 2" xfId="2199"/>
    <cellStyle name="Currency 8 3" xfId="2027"/>
    <cellStyle name="Currency 8 4" xfId="195"/>
    <cellStyle name="Currency 82" xfId="196"/>
    <cellStyle name="Currency 9" xfId="71"/>
    <cellStyle name="Currency 9 2" xfId="1289"/>
    <cellStyle name="Currency(1)" xfId="1290"/>
    <cellStyle name="Currency0" xfId="1291"/>
    <cellStyle name="C㯵rrency_㳔PC Data" xfId="1292"/>
    <cellStyle name="Date" xfId="1293"/>
    <cellStyle name="Date Short" xfId="1294"/>
    <cellStyle name="Date(mm/yy)" xfId="1295"/>
    <cellStyle name="Date_2002 Prepaid Schedules" xfId="1296"/>
    <cellStyle name="Date2" xfId="1297"/>
    <cellStyle name="Decimal" xfId="1298"/>
    <cellStyle name="DELTA" xfId="1299"/>
    <cellStyle name="Dezimal [0]_By Title Info" xfId="1300"/>
    <cellStyle name="Dezimal_2003 Budget Agenda" xfId="1301"/>
    <cellStyle name="DimDownSum1" xfId="1302"/>
    <cellStyle name="DM" xfId="1303"/>
    <cellStyle name="DM (0)" xfId="1304"/>
    <cellStyle name="DM_0303_Femme Fatale" xfId="1305"/>
    <cellStyle name="Dollar" xfId="1306"/>
    <cellStyle name="Dollar 2" xfId="2104"/>
    <cellStyle name="Dollars" xfId="1307"/>
    <cellStyle name="Dziesiętny [0]_Monthly Report for November 2001.xls Wykres 1" xfId="1308"/>
    <cellStyle name="Dziesiętny_Monthly Report for November 2001.xls Wykres 1" xfId="1309"/>
    <cellStyle name="ebitda_ebita" xfId="1310"/>
    <cellStyle name="Emphasis 1" xfId="1311"/>
    <cellStyle name="Emphasis 2" xfId="1312"/>
    <cellStyle name="Emphasis 3" xfId="1313"/>
    <cellStyle name="Enter Currency (0)" xfId="1314"/>
    <cellStyle name="Enter Currency (2)" xfId="1315"/>
    <cellStyle name="Enter Units (0)" xfId="1316"/>
    <cellStyle name="Enter Units (1)" xfId="1317"/>
    <cellStyle name="Enter Units (2)" xfId="1318"/>
    <cellStyle name="Entered" xfId="1319"/>
    <cellStyle name="Euro" xfId="1320"/>
    <cellStyle name="Explanatory Text" xfId="17" builtinId="53" customBuiltin="1"/>
    <cellStyle name="Explanatory Text 2" xfId="1321"/>
    <cellStyle name="Explanatory Text 3" xfId="1322"/>
    <cellStyle name="Explanatory Text 4" xfId="197"/>
    <cellStyle name="Fixed" xfId="1323"/>
    <cellStyle name="Fixed (1)" xfId="1324"/>
    <cellStyle name="Fixed [2]" xfId="1325"/>
    <cellStyle name="Fixed 3" xfId="1326"/>
    <cellStyle name="Fixed_1" xfId="1327"/>
    <cellStyle name="Francs" xfId="1328"/>
    <cellStyle name="Francs (0)" xfId="1329"/>
    <cellStyle name="Francs_0303_Femme Fatale" xfId="1330"/>
    <cellStyle name="Goals Layout" xfId="1331"/>
    <cellStyle name="Good" xfId="7" builtinId="26" customBuiltin="1"/>
    <cellStyle name="Good 2" xfId="1332"/>
    <cellStyle name="Good 2 2" xfId="1333"/>
    <cellStyle name="Good 3" xfId="48"/>
    <cellStyle name="Good 3 2" xfId="2009"/>
    <cellStyle name="Good 3 3" xfId="1334"/>
    <cellStyle name="Good 4" xfId="59"/>
    <cellStyle name="Good 5" xfId="198"/>
    <cellStyle name="Grey" xfId="1335"/>
    <cellStyle name="Guilders" xfId="1336"/>
    <cellStyle name="Guilders (0)" xfId="1337"/>
    <cellStyle name="Guilders_0303_Femme Fatale" xfId="1338"/>
    <cellStyle name="Header1" xfId="1339"/>
    <cellStyle name="Header2" xfId="1340"/>
    <cellStyle name="Header2 2" xfId="2105"/>
    <cellStyle name="Heading 1" xfId="3" builtinId="16" customBuiltin="1"/>
    <cellStyle name="Heading 1 2" xfId="1341"/>
    <cellStyle name="Heading 1 3" xfId="1342"/>
    <cellStyle name="Heading 1 3 2" xfId="2010"/>
    <cellStyle name="Heading 1 4" xfId="199"/>
    <cellStyle name="Heading 2" xfId="4" builtinId="17" customBuiltin="1"/>
    <cellStyle name="Heading 2 2" xfId="1343"/>
    <cellStyle name="Heading 2 3" xfId="1344"/>
    <cellStyle name="Heading 2 3 2" xfId="2011"/>
    <cellStyle name="Heading 2 4" xfId="200"/>
    <cellStyle name="Heading 3" xfId="5" builtinId="18" customBuiltin="1"/>
    <cellStyle name="Heading 3 2" xfId="1345"/>
    <cellStyle name="Heading 3 3" xfId="1346"/>
    <cellStyle name="Heading 3 3 2" xfId="2012"/>
    <cellStyle name="Heading 3 4" xfId="201"/>
    <cellStyle name="Heading 4" xfId="6" builtinId="19" customBuiltin="1"/>
    <cellStyle name="Heading 4 2" xfId="1347"/>
    <cellStyle name="Heading 4 3" xfId="1348"/>
    <cellStyle name="Heading 4 3 2" xfId="2013"/>
    <cellStyle name="Heading 4 4" xfId="202"/>
    <cellStyle name="Hidden" xfId="1349"/>
    <cellStyle name="Hiperligação" xfId="1350"/>
    <cellStyle name="Hyperlink" xfId="49" builtinId="8"/>
    <cellStyle name="Hyperlink 2" xfId="50"/>
    <cellStyle name="Hyperlink 2 2" xfId="100"/>
    <cellStyle name="Hyperlink 2 2 2" xfId="123"/>
    <cellStyle name="Hyperlink 3" xfId="69"/>
    <cellStyle name="Hyperlink 3 2" xfId="130"/>
    <cellStyle name="Hyperlink 4" xfId="133"/>
    <cellStyle name="Input" xfId="10" builtinId="20" customBuiltin="1"/>
    <cellStyle name="Input [yellow]" xfId="1351"/>
    <cellStyle name="Input [yellow] 2" xfId="2106"/>
    <cellStyle name="Input [yellow] 2 2" xfId="2107"/>
    <cellStyle name="Input 10" xfId="1352"/>
    <cellStyle name="Input 10 2" xfId="2108"/>
    <cellStyle name="Input 11" xfId="1353"/>
    <cellStyle name="Input 11 2" xfId="2109"/>
    <cellStyle name="Input 12" xfId="1354"/>
    <cellStyle name="Input 12 2" xfId="2110"/>
    <cellStyle name="Input 13" xfId="1355"/>
    <cellStyle name="Input 14" xfId="1356"/>
    <cellStyle name="Input 15" xfId="1357"/>
    <cellStyle name="Input 16" xfId="1358"/>
    <cellStyle name="Input 17" xfId="203"/>
    <cellStyle name="Input 2" xfId="1359"/>
    <cellStyle name="Input 3" xfId="1360"/>
    <cellStyle name="Input 4" xfId="1361"/>
    <cellStyle name="Input 5" xfId="1362"/>
    <cellStyle name="Input 6" xfId="1363"/>
    <cellStyle name="Input 6 2" xfId="2014"/>
    <cellStyle name="Input 7" xfId="1364"/>
    <cellStyle name="Input 7 2" xfId="2111"/>
    <cellStyle name="Input 8" xfId="1365"/>
    <cellStyle name="Input 8 2" xfId="2112"/>
    <cellStyle name="Input 9" xfId="1366"/>
    <cellStyle name="Input 9 2" xfId="2113"/>
    <cellStyle name="Integer" xfId="1367"/>
    <cellStyle name="Italic" xfId="1368"/>
    <cellStyle name="Link Currency (0)" xfId="1369"/>
    <cellStyle name="Link Currency (2)" xfId="1370"/>
    <cellStyle name="Link Units (0)" xfId="1371"/>
    <cellStyle name="Link Units (1)" xfId="1372"/>
    <cellStyle name="Link Units (2)" xfId="1373"/>
    <cellStyle name="Linked Cell" xfId="13" builtinId="24" customBuiltin="1"/>
    <cellStyle name="Linked Cell 2" xfId="1374"/>
    <cellStyle name="Linked Cell 3" xfId="1375"/>
    <cellStyle name="Linked Cell 3 2" xfId="2015"/>
    <cellStyle name="Linked Cell 4" xfId="204"/>
    <cellStyle name="Lira" xfId="1376"/>
    <cellStyle name="Lira (0)" xfId="1377"/>
    <cellStyle name="Lira_0303_Femme Fatale" xfId="1378"/>
    <cellStyle name="master set up file" xfId="1379"/>
    <cellStyle name="master set up file 2" xfId="2114"/>
    <cellStyle name="master set up file 2 2" xfId="2115"/>
    <cellStyle name="master set up file 2 2 2" xfId="2217"/>
    <cellStyle name="master set up file 2 3" xfId="2216"/>
    <cellStyle name="master set up form" xfId="1380"/>
    <cellStyle name="master set up form 2" xfId="2116"/>
    <cellStyle name="master set up form 2 2" xfId="2117"/>
    <cellStyle name="master set up form 2 2 2" xfId="2219"/>
    <cellStyle name="master set up form 2 3" xfId="2218"/>
    <cellStyle name="Migliaia (0)_Monthly Marketing Report Template november 2001.xls Grafico 5" xfId="1381"/>
    <cellStyle name="Migliaia_Monthly Marketing Report Template november 2001.xls Grafico 5" xfId="1382"/>
    <cellStyle name="Millares [0]_mexico monthly aging.xls Gráfico 1" xfId="1383"/>
    <cellStyle name="Millares_mexico monthly aging.xls Gráfico 1" xfId="1384"/>
    <cellStyle name="Moeda [0]_PLDT" xfId="1385"/>
    <cellStyle name="Moeda_PLDT" xfId="1386"/>
    <cellStyle name="Moneda [0]_mexico monthly aging.xls Gráfico 1" xfId="1387"/>
    <cellStyle name="Moneda_mexico monthly aging.xls Gráfico 1" xfId="1388"/>
    <cellStyle name="MonthYear" xfId="1389"/>
    <cellStyle name="MSTRStyle.All.c1_ba9a4ba9-93c0-44b9-949b-e1f9114a5d58" xfId="1390"/>
    <cellStyle name="MSTRStyle.All.c11_3a38f667-cee8-4e1e-bbcc-072639f3b829" xfId="1391"/>
    <cellStyle name="MSTRStyle.All.c12_8a066aea-5781-4cd1-a163-3dcb5fc714fb" xfId="1392"/>
    <cellStyle name="MSTRStyle.All.c13_6f5c415b-8b9d-4907-8a38-c72a4c12faab" xfId="1393"/>
    <cellStyle name="MSTRStyle.All.c14_71a87754-f272-432e-b343-4126a9f56603" xfId="1394"/>
    <cellStyle name="MSTRStyle.All.c15_c35f7227-d560-478f-9fcb-91f17149c29e" xfId="1395"/>
    <cellStyle name="MSTRStyle.All.c16_b04a82d0-45a3-44fd-9c4d-4a58390965c2" xfId="1396"/>
    <cellStyle name="MSTRStyle.All.c17_4eb8f348-fc82-4e43-8d58-64cb9a6435e8" xfId="1397"/>
    <cellStyle name="MSTRStyle.All.c18_10951425-60d2-4fb3-8ddf-14c1e947c621" xfId="1398"/>
    <cellStyle name="MSTRStyle.All.c19_431e1930-d2eb-40c3-a55a-9ce601d78f47" xfId="1399"/>
    <cellStyle name="MSTRStyle.All.c2_19276bbc-9a2b-4961-bff0-dbfd69593008" xfId="1400"/>
    <cellStyle name="MSTRStyle.All.c20_3904996e-214a-4b3e-81e5-1c8f66a9155c" xfId="1401"/>
    <cellStyle name="MSTRStyle.All.c21_c62d919f-14a1-40e9-855a-5f0324052d77" xfId="1402"/>
    <cellStyle name="MSTRStyle.All.c22_8e5d216c-b03d-4b57-a60c-532c9f2f1b6a" xfId="1403"/>
    <cellStyle name="MSTRStyle.All.c24_8098a1d5-8e39-4236-817c-b32b21877e69" xfId="1404"/>
    <cellStyle name="MSTRStyle.All.c25_d6400a76-702b-4eb8-b75b-1f33f1e41e66" xfId="1405"/>
    <cellStyle name="MSTRStyle.All.c26_0719cc1b-a992-4007-9678-08ce9b8627bc" xfId="1406"/>
    <cellStyle name="MSTRStyle.All.c28_3f0e726e-42b1-4f02-8d62-1378f514e303" xfId="1407"/>
    <cellStyle name="MSTRStyle.All.c29_c1586c54-5634-4b81-ac5d-4afc2d272c55" xfId="1408"/>
    <cellStyle name="MSTRStyle.All.c3_0b17debe-38c6-43e5-9f85-8f80a4204222" xfId="1409"/>
    <cellStyle name="MSTRStyle.All.c30_e0db90b2-092b-4998-b34f-58a1c45cdf03" xfId="1410"/>
    <cellStyle name="MSTRStyle.All.c31_5a39a10d-8e4d-4949-b718-a08644fc8f86" xfId="1411"/>
    <cellStyle name="MSTRStyle.All.c32_bdd808ac-f358-4547-8973-3e99716c8b91" xfId="1412"/>
    <cellStyle name="MSTRStyle.All.c33_eac46aa6-1bc4-48c2-8be9-b1536072a760" xfId="1413"/>
    <cellStyle name="MSTRStyle.All.c34_cafe745c-0c93-4402-912a-b3526cdee3cb" xfId="1414"/>
    <cellStyle name="MSTRStyle.All.c35_563aabe1-b54b-4000-896a-e1ae4bbe05a0" xfId="1415"/>
    <cellStyle name="MSTRStyle.All.c36_73c92d17-47a0-4b3d-bc66-c9b5e093075f" xfId="1416"/>
    <cellStyle name="MSTRStyle.All.c37_cc39d674-62ee-4b26-b9f2-b93efe3bd0a2" xfId="1417"/>
    <cellStyle name="MSTRStyle.All.c4_69542306-261a-48da-8f9a-d71cc6c19358" xfId="1418"/>
    <cellStyle name="MSTRStyle.All.c5_1f8d3ee6-0be2-40fc-9445-ea86483f8067" xfId="1419"/>
    <cellStyle name="MSTRStyle.All.c6_80c53186-4960-484f-915e-a1e8fca092e4" xfId="1420"/>
    <cellStyle name="MSTRStyle.All.c7_002dcafa-265c-4898-92c2-f4f968a31046" xfId="1421"/>
    <cellStyle name="MSTRStyle.All.c8_51972283-0cb5-4e90-8b37-9249f6488fd1" xfId="1422"/>
    <cellStyle name="MSTRStyle.All.c9_4f5d5ec7-5a18-43c1-87aa-c3f9d1bb06cf" xfId="1423"/>
    <cellStyle name="Multiple" xfId="1424"/>
    <cellStyle name="Neutral" xfId="9" builtinId="28" customBuiltin="1"/>
    <cellStyle name="Neutral 2" xfId="1425"/>
    <cellStyle name="Neutral 3" xfId="1426"/>
    <cellStyle name="Neutral 3 2" xfId="2016"/>
    <cellStyle name="Neutral 4" xfId="205"/>
    <cellStyle name="Next Gen by Fiscal Wk - Template v20c1" xfId="1427"/>
    <cellStyle name="Next Gen by Fiscal Wk - Template v20c11" xfId="1428"/>
    <cellStyle name="Next Gen by Fiscal Wk - Template v20c14" xfId="1429"/>
    <cellStyle name="Next Gen by Fiscal Wk - Template v20c16" xfId="1430"/>
    <cellStyle name="Next Gen by Fiscal Wk - Template v20c18" xfId="1431"/>
    <cellStyle name="Next Gen by Fiscal Wk - Template v20c2" xfId="1432"/>
    <cellStyle name="Next Gen by Fiscal Wk - Template v20c3" xfId="1433"/>
    <cellStyle name="Next Gen by Fiscal Wk - Template v20c6" xfId="1434"/>
    <cellStyle name="Next Gen by Fiscal Wk - Template v20c7" xfId="1435"/>
    <cellStyle name="Next Gen by Fiscal Wk - Template0c1" xfId="1436"/>
    <cellStyle name="Next Gen by Fiscal Wk - Template0c11" xfId="1437"/>
    <cellStyle name="Next Gen by Fiscal Wk - Template0c14" xfId="1438"/>
    <cellStyle name="Next Gen by Fiscal Wk - Template0c16" xfId="1439"/>
    <cellStyle name="Next Gen by Fiscal Wk - Template0c18" xfId="1440"/>
    <cellStyle name="Next Gen by Fiscal Wk - Template0c2" xfId="1441"/>
    <cellStyle name="Next Gen by Fiscal Wk - Template0c3" xfId="1442"/>
    <cellStyle name="Next Gen by Fiscal Wk - Template0c6" xfId="1443"/>
    <cellStyle name="Next Gen by Fiscal Wk - Template0c7" xfId="1444"/>
    <cellStyle name="Next Gen LTD Titles - Template v20c1" xfId="1445"/>
    <cellStyle name="Next Gen LTD Titles - Template v20c12" xfId="1446"/>
    <cellStyle name="Next Gen LTD Titles - Template v20c15" xfId="1447"/>
    <cellStyle name="Next Gen LTD Titles - Template v20c17" xfId="1448"/>
    <cellStyle name="Next Gen LTD Titles - Template v20c2" xfId="1449"/>
    <cellStyle name="Next Gen LTD Titles - Template v20c20" xfId="1450"/>
    <cellStyle name="Next Gen LTD Titles - Template v20c3" xfId="1451"/>
    <cellStyle name="Next Gen LTD Titles - Template v20c6" xfId="1452"/>
    <cellStyle name="Next Gen LTD Titles - Template v20c7" xfId="1453"/>
    <cellStyle name="Next Gen LTD Titles - Template v20c8" xfId="1454"/>
    <cellStyle name="Next Gen LW Titles - Template0c1" xfId="1455"/>
    <cellStyle name="Next Gen LW Titles - Template0c11" xfId="1456"/>
    <cellStyle name="Next Gen LW Titles - Template0c14" xfId="1457"/>
    <cellStyle name="Next Gen LW Titles - Template0c15" xfId="1458"/>
    <cellStyle name="Next Gen LW Titles - Template0c18" xfId="1459"/>
    <cellStyle name="Next Gen LW Titles - Template0c2" xfId="1460"/>
    <cellStyle name="Next Gen LW Titles - Template0c3" xfId="1461"/>
    <cellStyle name="Next Gen LW Titles - Template0c6" xfId="1462"/>
    <cellStyle name="Next Gen LW Titles - Template0c7" xfId="1463"/>
    <cellStyle name="Next Gen LW Titles - Template0c8" xfId="1464"/>
    <cellStyle name="Normal" xfId="0" builtinId="0"/>
    <cellStyle name="Normal - Style1" xfId="1465"/>
    <cellStyle name="Normal - Style1 2" xfId="1466"/>
    <cellStyle name="Normal - Style2" xfId="1467"/>
    <cellStyle name="Normal - Style3" xfId="1468"/>
    <cellStyle name="Normal - Style4" xfId="1469"/>
    <cellStyle name="Normal - Style5" xfId="1470"/>
    <cellStyle name="Normal 1" xfId="1471"/>
    <cellStyle name="Normal 10" xfId="206"/>
    <cellStyle name="Normal 10 2" xfId="1472"/>
    <cellStyle name="Normal 10 2 2" xfId="2119"/>
    <cellStyle name="Normal 10 3" xfId="1473"/>
    <cellStyle name="Normal 10 4" xfId="2118"/>
    <cellStyle name="Normal 100" xfId="207"/>
    <cellStyle name="Normal 100 2" xfId="1841"/>
    <cellStyle name="Normal 102" xfId="208"/>
    <cellStyle name="Normal 102 2" xfId="1842"/>
    <cellStyle name="Normal 11" xfId="209"/>
    <cellStyle name="Normal 11 2" xfId="2121"/>
    <cellStyle name="Normal 11 3" xfId="2122"/>
    <cellStyle name="Normal 11 4" xfId="2120"/>
    <cellStyle name="Normal 110" xfId="210"/>
    <cellStyle name="Normal 110 2" xfId="1843"/>
    <cellStyle name="Normal 111" xfId="211"/>
    <cellStyle name="Normal 111 2" xfId="1845"/>
    <cellStyle name="Normal 112" xfId="212"/>
    <cellStyle name="Normal 112 2" xfId="1846"/>
    <cellStyle name="Normal 113" xfId="213"/>
    <cellStyle name="Normal 113 2" xfId="1847"/>
    <cellStyle name="Normal 115" xfId="214"/>
    <cellStyle name="Normal 115 2" xfId="1848"/>
    <cellStyle name="Normal 116" xfId="215"/>
    <cellStyle name="Normal 116 2" xfId="1849"/>
    <cellStyle name="Normal 12" xfId="216"/>
    <cellStyle name="Normal 12 2" xfId="353"/>
    <cellStyle name="Normal 12 2 2" xfId="2124"/>
    <cellStyle name="Normal 12 3" xfId="2123"/>
    <cellStyle name="Normal 12 7" xfId="1474"/>
    <cellStyle name="Normal 124" xfId="217"/>
    <cellStyle name="Normal 124 2" xfId="1850"/>
    <cellStyle name="Normal 125" xfId="218"/>
    <cellStyle name="Normal 125 2" xfId="1851"/>
    <cellStyle name="Normal 126" xfId="219"/>
    <cellStyle name="Normal 126 2" xfId="1884"/>
    <cellStyle name="Normal 127" xfId="220"/>
    <cellStyle name="Normal 127 2" xfId="1885"/>
    <cellStyle name="Normal 128" xfId="221"/>
    <cellStyle name="Normal 128 2" xfId="1852"/>
    <cellStyle name="Normal 129" xfId="222"/>
    <cellStyle name="Normal 129 2" xfId="1853"/>
    <cellStyle name="Normal 13" xfId="352"/>
    <cellStyle name="Normal 13 2" xfId="1854"/>
    <cellStyle name="Normal 13 3" xfId="1946"/>
    <cellStyle name="Normal 13 4" xfId="1952"/>
    <cellStyle name="Normal 13 5" xfId="1955"/>
    <cellStyle name="Normal 13 6" xfId="1959"/>
    <cellStyle name="Normal 13 7" xfId="2125"/>
    <cellStyle name="Normal 130" xfId="223"/>
    <cellStyle name="Normal 130 2" xfId="1855"/>
    <cellStyle name="Normal 131" xfId="224"/>
    <cellStyle name="Normal 131 2" xfId="1856"/>
    <cellStyle name="Normal 132" xfId="225"/>
    <cellStyle name="Normal 132 2" xfId="1857"/>
    <cellStyle name="Normal 133" xfId="226"/>
    <cellStyle name="Normal 133 2" xfId="1858"/>
    <cellStyle name="Normal 134" xfId="227"/>
    <cellStyle name="Normal 134 2" xfId="1859"/>
    <cellStyle name="Normal 135" xfId="228"/>
    <cellStyle name="Normal 135 2" xfId="1860"/>
    <cellStyle name="Normal 136" xfId="229"/>
    <cellStyle name="Normal 136 2" xfId="1861"/>
    <cellStyle name="Normal 137" xfId="230"/>
    <cellStyle name="Normal 137 2" xfId="1862"/>
    <cellStyle name="Normal 14" xfId="231"/>
    <cellStyle name="Normal 14 2" xfId="1834"/>
    <cellStyle name="Normal 14 2 2" xfId="2127"/>
    <cellStyle name="Normal 14 3" xfId="2126"/>
    <cellStyle name="Normal 140" xfId="232"/>
    <cellStyle name="Normal 140 2" xfId="1864"/>
    <cellStyle name="Normal 141" xfId="233"/>
    <cellStyle name="Normal 141 2" xfId="1865"/>
    <cellStyle name="Normal 144" xfId="234"/>
    <cellStyle name="Normal 144 2" xfId="1866"/>
    <cellStyle name="Normal 149" xfId="235"/>
    <cellStyle name="Normal 149 2" xfId="1870"/>
    <cellStyle name="Normal 15" xfId="72"/>
    <cellStyle name="Normal 15 2" xfId="2129"/>
    <cellStyle name="Normal 15 3" xfId="2128"/>
    <cellStyle name="Normal 15 4" xfId="1475"/>
    <cellStyle name="Normal 150" xfId="236"/>
    <cellStyle name="Normal 150 2" xfId="1871"/>
    <cellStyle name="Normal 151" xfId="237"/>
    <cellStyle name="Normal 151 2" xfId="1872"/>
    <cellStyle name="Normal 152" xfId="238"/>
    <cellStyle name="Normal 152 2" xfId="1873"/>
    <cellStyle name="Normal 154" xfId="239"/>
    <cellStyle name="Normal 154 2" xfId="1874"/>
    <cellStyle name="Normal 155" xfId="240"/>
    <cellStyle name="Normal 155 2" xfId="1835"/>
    <cellStyle name="Normal 156" xfId="241"/>
    <cellStyle name="Normal 156 2" xfId="1836"/>
    <cellStyle name="Normal 157" xfId="242"/>
    <cellStyle name="Normal 157 2" xfId="1837"/>
    <cellStyle name="Normal 16" xfId="1476"/>
    <cellStyle name="Normal 16 2" xfId="2130"/>
    <cellStyle name="Normal 160" xfId="243"/>
    <cellStyle name="Normal 160 2" xfId="1838"/>
    <cellStyle name="Normal 161" xfId="244"/>
    <cellStyle name="Normal 161 2" xfId="1839"/>
    <cellStyle name="Normal 162" xfId="245"/>
    <cellStyle name="Normal 162 2" xfId="1840"/>
    <cellStyle name="Normal 163" xfId="246"/>
    <cellStyle name="Normal 163 2" xfId="1875"/>
    <cellStyle name="Normal 164" xfId="247"/>
    <cellStyle name="Normal 164 2" xfId="1876"/>
    <cellStyle name="Normal 165" xfId="248"/>
    <cellStyle name="Normal 165 2" xfId="1877"/>
    <cellStyle name="Normal 168" xfId="249"/>
    <cellStyle name="Normal 168 2" xfId="1878"/>
    <cellStyle name="Normal 169" xfId="250"/>
    <cellStyle name="Normal 169 2" xfId="1879"/>
    <cellStyle name="Normal 17" xfId="251"/>
    <cellStyle name="Normal 17 2" xfId="2132"/>
    <cellStyle name="Normal 17 3" xfId="2131"/>
    <cellStyle name="Normal 170" xfId="252"/>
    <cellStyle name="Normal 170 2" xfId="1880"/>
    <cellStyle name="Normal 171" xfId="253"/>
    <cellStyle name="Normal 171 2" xfId="1844"/>
    <cellStyle name="Normal 174" xfId="254"/>
    <cellStyle name="Normal 175" xfId="255"/>
    <cellStyle name="Normal 176" xfId="256"/>
    <cellStyle name="Normal 178" xfId="257"/>
    <cellStyle name="Normal 179" xfId="258"/>
    <cellStyle name="Normal 18" xfId="259"/>
    <cellStyle name="Normal 18 2" xfId="1881"/>
    <cellStyle name="Normal 18 3" xfId="2133"/>
    <cellStyle name="Normal 180" xfId="260"/>
    <cellStyle name="Normal 181" xfId="261"/>
    <cellStyle name="Normal 181 2" xfId="1882"/>
    <cellStyle name="Normal 182" xfId="262"/>
    <cellStyle name="Normal 183" xfId="263"/>
    <cellStyle name="Normal 184" xfId="264"/>
    <cellStyle name="Normal 184 2" xfId="1887"/>
    <cellStyle name="Normal 185" xfId="265"/>
    <cellStyle name="Normal 186" xfId="266"/>
    <cellStyle name="Normal 186 2" xfId="1888"/>
    <cellStyle name="Normal 187" xfId="267"/>
    <cellStyle name="Normal 187 2" xfId="1889"/>
    <cellStyle name="Normal 189" xfId="268"/>
    <cellStyle name="Normal 189 2" xfId="1890"/>
    <cellStyle name="Normal 19" xfId="73"/>
    <cellStyle name="Normal 19 2" xfId="2134"/>
    <cellStyle name="Normal 19 3" xfId="1477"/>
    <cellStyle name="Normal 190" xfId="269"/>
    <cellStyle name="Normal 190 2" xfId="1891"/>
    <cellStyle name="Normal 191" xfId="270"/>
    <cellStyle name="Normal 191 2" xfId="1892"/>
    <cellStyle name="Normal 192" xfId="271"/>
    <cellStyle name="Normal 192 2" xfId="1893"/>
    <cellStyle name="Normal 196" xfId="272"/>
    <cellStyle name="Normal 197" xfId="273"/>
    <cellStyle name="Normal 199" xfId="274"/>
    <cellStyle name="Normal 2" xfId="51"/>
    <cellStyle name="Normal 2 10" xfId="86"/>
    <cellStyle name="Normal 2 11" xfId="91"/>
    <cellStyle name="Normal 2 12" xfId="89"/>
    <cellStyle name="Normal 2 13" xfId="88"/>
    <cellStyle name="Normal 2 14" xfId="2245"/>
    <cellStyle name="Normal 2 15" xfId="87"/>
    <cellStyle name="Normal 2 16" xfId="275"/>
    <cellStyle name="Normal 2 19" xfId="85"/>
    <cellStyle name="Normal 2 2" xfId="74"/>
    <cellStyle name="Normal 2 2 2" xfId="81"/>
    <cellStyle name="Normal 2 2 2 2" xfId="1479"/>
    <cellStyle name="Normal 2 2 2 3" xfId="2026"/>
    <cellStyle name="Normal 2 2 2 4" xfId="276"/>
    <cellStyle name="Normal 2 2 3" xfId="129"/>
    <cellStyle name="Normal 2 2 4" xfId="1894"/>
    <cellStyle name="Normal 2 2 5" xfId="2234"/>
    <cellStyle name="Normal 2 2 6" xfId="1478"/>
    <cellStyle name="Normal 2 20" xfId="84"/>
    <cellStyle name="Normal 2 3" xfId="80"/>
    <cellStyle name="Normal 2 3 2" xfId="127"/>
    <cellStyle name="Normal 2 3 2 2" xfId="1481"/>
    <cellStyle name="Normal 2 3 2 2 2" xfId="1482"/>
    <cellStyle name="Normal 2 3 2 3" xfId="1483"/>
    <cellStyle name="Normal 2 3 2 4" xfId="1895"/>
    <cellStyle name="Normal 2 3 2 5" xfId="2136"/>
    <cellStyle name="Normal 2 3 2 6" xfId="1480"/>
    <cellStyle name="Normal 2 3 3" xfId="1484"/>
    <cellStyle name="Normal 2 3 3 2" xfId="2137"/>
    <cellStyle name="Normal 2 3 4" xfId="2135"/>
    <cellStyle name="Normal 2 3 5" xfId="277"/>
    <cellStyle name="Normal 2 4" xfId="77"/>
    <cellStyle name="Normal 2 4 2" xfId="2139"/>
    <cellStyle name="Normal 2 4 3" xfId="2140"/>
    <cellStyle name="Normal 2 4 4" xfId="2138"/>
    <cellStyle name="Normal 2 4 5" xfId="1485"/>
    <cellStyle name="Normal 2 5" xfId="1486"/>
    <cellStyle name="Normal 2 5 2" xfId="2142"/>
    <cellStyle name="Normal 2 5 3" xfId="2141"/>
    <cellStyle name="Normal 2 6" xfId="1487"/>
    <cellStyle name="Normal 2 6 2" xfId="2143"/>
    <cellStyle name="Normal 2 7" xfId="1488"/>
    <cellStyle name="Normal 2 7 2" xfId="2144"/>
    <cellStyle name="Normal 2 8" xfId="1489"/>
    <cellStyle name="Normal 2 9" xfId="90"/>
    <cellStyle name="Normal 2_2012 TV Promotional Planner" xfId="2017"/>
    <cellStyle name="Normal 20" xfId="75"/>
    <cellStyle name="Normal 20 2" xfId="1896"/>
    <cellStyle name="Normal 20 3" xfId="2029"/>
    <cellStyle name="Normal 20 4" xfId="278"/>
    <cellStyle name="Normal 202" xfId="279"/>
    <cellStyle name="Normal 202 2" xfId="1897"/>
    <cellStyle name="Normal 204" xfId="280"/>
    <cellStyle name="Normal 204 2" xfId="1898"/>
    <cellStyle name="Normal 205" xfId="281"/>
    <cellStyle name="Normal 205 2" xfId="1899"/>
    <cellStyle name="Normal 208" xfId="282"/>
    <cellStyle name="Normal 208 2" xfId="1900"/>
    <cellStyle name="Normal 21" xfId="283"/>
    <cellStyle name="Normal 21 2" xfId="1901"/>
    <cellStyle name="Normal 21 3" xfId="2145"/>
    <cellStyle name="Normal 211" xfId="284"/>
    <cellStyle name="Normal 211 2" xfId="1902"/>
    <cellStyle name="Normal 213" xfId="285"/>
    <cellStyle name="Normal 213 2" xfId="1903"/>
    <cellStyle name="Normal 216" xfId="286"/>
    <cellStyle name="Normal 216 2" xfId="1904"/>
    <cellStyle name="Normal 217" xfId="287"/>
    <cellStyle name="Normal 217 2" xfId="1905"/>
    <cellStyle name="Normal 218" xfId="288"/>
    <cellStyle name="Normal 218 2" xfId="1906"/>
    <cellStyle name="Normal 22" xfId="1490"/>
    <cellStyle name="Normal 22 2" xfId="2028"/>
    <cellStyle name="Normal 23" xfId="1491"/>
    <cellStyle name="Normal 23 2" xfId="2146"/>
    <cellStyle name="Normal 230" xfId="1863"/>
    <cellStyle name="Normal 234" xfId="2246"/>
    <cellStyle name="Normal 24" xfId="1492"/>
    <cellStyle name="Normal 24 2" xfId="2147"/>
    <cellStyle name="Normal 25" xfId="1493"/>
    <cellStyle name="Normal 25 2" xfId="2148"/>
    <cellStyle name="Normal 26" xfId="1494"/>
    <cellStyle name="Normal 26 2" xfId="1495"/>
    <cellStyle name="Normal 26 3" xfId="2031"/>
    <cellStyle name="Normal 267" xfId="2247"/>
    <cellStyle name="Normal 27" xfId="1496"/>
    <cellStyle name="Normal 27 2" xfId="2032"/>
    <cellStyle name="Normal 28" xfId="1497"/>
    <cellStyle name="Normal 28 2" xfId="2030"/>
    <cellStyle name="Normal 29" xfId="1498"/>
    <cellStyle name="Normal 29 2" xfId="2149"/>
    <cellStyle name="Normal 3" xfId="52"/>
    <cellStyle name="Normal 3 11" xfId="1499"/>
    <cellStyle name="Normal 3 2" xfId="53"/>
    <cellStyle name="Normal 3 2 2" xfId="102"/>
    <cellStyle name="Normal 3 2 2 2" xfId="125"/>
    <cellStyle name="Normal 3 2 2 2 2" xfId="2151"/>
    <cellStyle name="Normal 3 2 2 3" xfId="2150"/>
    <cellStyle name="Normal 3 2 2 4" xfId="1500"/>
    <cellStyle name="Normal 3 2 3" xfId="1501"/>
    <cellStyle name="Normal 3 2 3 2" xfId="2153"/>
    <cellStyle name="Normal 3 2 3 3" xfId="2152"/>
    <cellStyle name="Normal 3 2 4" xfId="1502"/>
    <cellStyle name="Normal 3 2 4 2" xfId="1503"/>
    <cellStyle name="Normal 3 2 4 2 2" xfId="2155"/>
    <cellStyle name="Normal 3 2 4 3" xfId="2154"/>
    <cellStyle name="Normal 3 2 5" xfId="2156"/>
    <cellStyle name="Normal 3 2 7" xfId="2248"/>
    <cellStyle name="Normal 3 3" xfId="124"/>
    <cellStyle name="Normal 3 3 2" xfId="2157"/>
    <cellStyle name="Normal 3 3 3" xfId="2018"/>
    <cellStyle name="Normal 3 3 4" xfId="1504"/>
    <cellStyle name="Normal 3 4" xfId="1505"/>
    <cellStyle name="Normal 3 4 2" xfId="2159"/>
    <cellStyle name="Normal 3 4 3" xfId="2158"/>
    <cellStyle name="Normal 3 5" xfId="1506"/>
    <cellStyle name="Normal 3 6" xfId="289"/>
    <cellStyle name="Normal 30" xfId="290"/>
    <cellStyle name="Normal 30 2" xfId="2160"/>
    <cellStyle name="Normal 31" xfId="291"/>
    <cellStyle name="Normal 31 2" xfId="2161"/>
    <cellStyle name="Normal 32" xfId="292"/>
    <cellStyle name="Normal 32 2" xfId="2162"/>
    <cellStyle name="Normal 33" xfId="293"/>
    <cellStyle name="Normal 33 2" xfId="2163"/>
    <cellStyle name="Normal 34" xfId="294"/>
    <cellStyle name="Normal 34 2" xfId="2164"/>
    <cellStyle name="Normal 35" xfId="1949"/>
    <cellStyle name="Normal 35 2" xfId="2165"/>
    <cellStyle name="Normal 36" xfId="1948"/>
    <cellStyle name="Normal 36 2" xfId="2166"/>
    <cellStyle name="Normal 37" xfId="2167"/>
    <cellStyle name="Normal 38" xfId="1963"/>
    <cellStyle name="Normal 39" xfId="295"/>
    <cellStyle name="Normal 39 2" xfId="1907"/>
    <cellStyle name="Normal 4" xfId="54"/>
    <cellStyle name="Normal 4 2" xfId="76"/>
    <cellStyle name="Normal 4 2 2" xfId="131"/>
    <cellStyle name="Normal 4 2 2 2" xfId="1508"/>
    <cellStyle name="Normal 4 2 2 3" xfId="2169"/>
    <cellStyle name="Normal 4 2 2 4" xfId="297"/>
    <cellStyle name="Normal 4 2 3" xfId="1908"/>
    <cellStyle name="Normal 4 2 4" xfId="2168"/>
    <cellStyle name="Normal 4 2 5" xfId="1507"/>
    <cellStyle name="Normal 4 3" xfId="1509"/>
    <cellStyle name="Normal 4 3 2" xfId="1510"/>
    <cellStyle name="Normal 4 3 2 2" xfId="2171"/>
    <cellStyle name="Normal 4 3 3" xfId="2172"/>
    <cellStyle name="Normal 4 3 4" xfId="2170"/>
    <cellStyle name="Normal 4 4" xfId="1511"/>
    <cellStyle name="Normal 4 4 2" xfId="1512"/>
    <cellStyle name="Normal 4 4 2 2" xfId="2174"/>
    <cellStyle name="Normal 4 4 3" xfId="2173"/>
    <cellStyle name="Normal 4 5" xfId="1867"/>
    <cellStyle name="Normal 4 6" xfId="2019"/>
    <cellStyle name="Normal 4 7" xfId="2241"/>
    <cellStyle name="Normal 4 8" xfId="296"/>
    <cellStyle name="Normal 40" xfId="298"/>
    <cellStyle name="Normal 40 2" xfId="1868"/>
    <cellStyle name="Normal 40 3" xfId="1964"/>
    <cellStyle name="Normal 41" xfId="299"/>
    <cellStyle name="Normal 41 2" xfId="1869"/>
    <cellStyle name="Normal 42" xfId="300"/>
    <cellStyle name="Normal 43" xfId="301"/>
    <cellStyle name="Normal 44" xfId="1961"/>
    <cellStyle name="Normal 45" xfId="2221"/>
    <cellStyle name="Normal 46" xfId="2222"/>
    <cellStyle name="Normal 47" xfId="2223"/>
    <cellStyle name="Normal 48" xfId="302"/>
    <cellStyle name="Normal 48 2" xfId="1909"/>
    <cellStyle name="Normal 49" xfId="2230"/>
    <cellStyle name="Normal 5" xfId="55"/>
    <cellStyle name="Normal 5 2" xfId="98"/>
    <cellStyle name="Normal 5 2 2" xfId="2176"/>
    <cellStyle name="Normal 5 2 3" xfId="2177"/>
    <cellStyle name="Normal 5 2 4" xfId="2175"/>
    <cellStyle name="Normal 5 2 5" xfId="1513"/>
    <cellStyle name="Normal 5 3" xfId="126"/>
    <cellStyle name="Normal 5 3 2" xfId="1515"/>
    <cellStyle name="Normal 5 3 2 2" xfId="2179"/>
    <cellStyle name="Normal 5 3 3" xfId="2178"/>
    <cellStyle name="Normal 5 3 4" xfId="1514"/>
    <cellStyle name="Normal 5 4" xfId="1516"/>
    <cellStyle name="Normal 5 4 2" xfId="1517"/>
    <cellStyle name="Normal 5 4 2 2" xfId="2181"/>
    <cellStyle name="Normal 5 4 3" xfId="2180"/>
    <cellStyle name="Normal 5 5" xfId="1518"/>
    <cellStyle name="Normal 5 6" xfId="303"/>
    <cellStyle name="Normal 50" xfId="304"/>
    <cellStyle name="Normal 50 2" xfId="1910"/>
    <cellStyle name="Normal 51" xfId="305"/>
    <cellStyle name="Normal 51 2" xfId="1911"/>
    <cellStyle name="Normal 52" xfId="306"/>
    <cellStyle name="Normal 52 2" xfId="1912"/>
    <cellStyle name="Normal 53" xfId="307"/>
    <cellStyle name="Normal 53 2" xfId="1913"/>
    <cellStyle name="Normal 54" xfId="2226"/>
    <cellStyle name="Normal 55" xfId="2229"/>
    <cellStyle name="Normal 56" xfId="308"/>
    <cellStyle name="Normal 56 2" xfId="1914"/>
    <cellStyle name="Normal 57" xfId="309"/>
    <cellStyle name="Normal 57 2" xfId="1915"/>
    <cellStyle name="Normal 58" xfId="310"/>
    <cellStyle name="Normal 58 2" xfId="1916"/>
    <cellStyle name="Normal 59" xfId="311"/>
    <cellStyle name="Normal 59 2" xfId="1917"/>
    <cellStyle name="Normal 6" xfId="63"/>
    <cellStyle name="Normal 6 2" xfId="1519"/>
    <cellStyle name="Normal 6 2 2" xfId="1520"/>
    <cellStyle name="Normal 6 2 3" xfId="2182"/>
    <cellStyle name="Normal 6 3" xfId="2183"/>
    <cellStyle name="Normal 6 4" xfId="312"/>
    <cellStyle name="Normal 60" xfId="313"/>
    <cellStyle name="Normal 60 2" xfId="1918"/>
    <cellStyle name="Normal 61" xfId="314"/>
    <cellStyle name="Normal 61 2" xfId="1919"/>
    <cellStyle name="Normal 62" xfId="2233"/>
    <cellStyle name="Normal 63" xfId="2235"/>
    <cellStyle name="Normal 64" xfId="315"/>
    <cellStyle name="Normal 64 2" xfId="1920"/>
    <cellStyle name="Normal 65" xfId="316"/>
    <cellStyle name="Normal 65 2" xfId="1921"/>
    <cellStyle name="Normal 66" xfId="317"/>
    <cellStyle name="Normal 66 2" xfId="1922"/>
    <cellStyle name="Normal 67" xfId="318"/>
    <cellStyle name="Normal 67 2" xfId="1923"/>
    <cellStyle name="Normal 68" xfId="319"/>
    <cellStyle name="Normal 68 2" xfId="1924"/>
    <cellStyle name="Normal 69" xfId="320"/>
    <cellStyle name="Normal 69 2" xfId="1925"/>
    <cellStyle name="Normal 7" xfId="67"/>
    <cellStyle name="Normal 7 2" xfId="128"/>
    <cellStyle name="Normal 7 2 2" xfId="1521"/>
    <cellStyle name="Normal 7 2 2 2" xfId="1926"/>
    <cellStyle name="Normal 7 2 3" xfId="2184"/>
    <cellStyle name="Normal 7 2 4" xfId="322"/>
    <cellStyle name="Normal 7 3" xfId="1927"/>
    <cellStyle name="Normal 7 3 2" xfId="1960"/>
    <cellStyle name="Normal 7 3 3" xfId="2185"/>
    <cellStyle name="Normal 7 4" xfId="321"/>
    <cellStyle name="Normal 70" xfId="323"/>
    <cellStyle name="Normal 70 2" xfId="1928"/>
    <cellStyle name="Normal 71" xfId="324"/>
    <cellStyle name="Normal 71 2" xfId="1929"/>
    <cellStyle name="Normal 72" xfId="325"/>
    <cellStyle name="Normal 72 2" xfId="1930"/>
    <cellStyle name="Normal 73" xfId="326"/>
    <cellStyle name="Normal 73 2" xfId="1931"/>
    <cellStyle name="Normal 74" xfId="327"/>
    <cellStyle name="Normal 74 2" xfId="1932"/>
    <cellStyle name="Normal 75" xfId="328"/>
    <cellStyle name="Normal 75 2" xfId="1933"/>
    <cellStyle name="Normal 76" xfId="329"/>
    <cellStyle name="Normal 76 2" xfId="1934"/>
    <cellStyle name="Normal 77" xfId="2237"/>
    <cellStyle name="Normal 78" xfId="2242"/>
    <cellStyle name="Normal 79" xfId="135"/>
    <cellStyle name="Normal 8" xfId="57"/>
    <cellStyle name="Normal 8 2" xfId="354"/>
    <cellStyle name="Normal 8 2 2" xfId="356"/>
    <cellStyle name="Normal 8 2 2 2" xfId="1522"/>
    <cellStyle name="Normal 8 2 3" xfId="1523"/>
    <cellStyle name="Normal 8 2 3 2" xfId="1524"/>
    <cellStyle name="Normal 8 2 4" xfId="1525"/>
    <cellStyle name="Normal 8 2 4 2" xfId="1526"/>
    <cellStyle name="Normal 8 2 5" xfId="1527"/>
    <cellStyle name="Normal 8 2 6" xfId="2186"/>
    <cellStyle name="Normal 8 3" xfId="1528"/>
    <cellStyle name="Normal 8 4" xfId="1529"/>
    <cellStyle name="Normal 8 4 2" xfId="1530"/>
    <cellStyle name="Normal 8 5" xfId="1531"/>
    <cellStyle name="Normal 8 5 2" xfId="1532"/>
    <cellStyle name="Normal 8 6" xfId="1965"/>
    <cellStyle name="Normal 8 7" xfId="330"/>
    <cellStyle name="Normal 8 9" xfId="1533"/>
    <cellStyle name="Normal 8 9 2" xfId="1534"/>
    <cellStyle name="Normal 86" xfId="331"/>
    <cellStyle name="Normal 86 2" xfId="1935"/>
    <cellStyle name="Normal 87" xfId="332"/>
    <cellStyle name="Normal 87 2" xfId="1936"/>
    <cellStyle name="Normal 88" xfId="333"/>
    <cellStyle name="Normal 88 2" xfId="1937"/>
    <cellStyle name="Normal 89" xfId="334"/>
    <cellStyle name="Normal 89 2" xfId="1938"/>
    <cellStyle name="Normal 9" xfId="335"/>
    <cellStyle name="Normal 9 2" xfId="336"/>
    <cellStyle name="Normal 9 2 2" xfId="355"/>
    <cellStyle name="Normal 9 2 2 2" xfId="1535"/>
    <cellStyle name="Normal 9 2 2 2 2" xfId="1536"/>
    <cellStyle name="Normal 9 2 2 3" xfId="1537"/>
    <cellStyle name="Normal 9 2 2 4" xfId="1939"/>
    <cellStyle name="Normal 9 2 3" xfId="1538"/>
    <cellStyle name="Normal 9 2 3 2" xfId="1539"/>
    <cellStyle name="Normal 9 2 4" xfId="2188"/>
    <cellStyle name="Normal 9 3" xfId="1540"/>
    <cellStyle name="Normal 9 3 2" xfId="1541"/>
    <cellStyle name="Normal 9 4" xfId="1542"/>
    <cellStyle name="Normal 9 4 2" xfId="1543"/>
    <cellStyle name="Normal 9 5" xfId="1544"/>
    <cellStyle name="Normal 9 5 2" xfId="1545"/>
    <cellStyle name="Normal 9 6" xfId="2187"/>
    <cellStyle name="Normal 9 9" xfId="1546"/>
    <cellStyle name="Normal 9 9 2" xfId="1547"/>
    <cellStyle name="Normal 97" xfId="337"/>
    <cellStyle name="Normal 97 2" xfId="1940"/>
    <cellStyle name="Normal 98" xfId="338"/>
    <cellStyle name="Normal 98 2" xfId="1941"/>
    <cellStyle name="Normal 99" xfId="339"/>
    <cellStyle name="Normal 99 2" xfId="1942"/>
    <cellStyle name="NormalItalic" xfId="1548"/>
    <cellStyle name="Note" xfId="16" builtinId="10" customBuiltin="1"/>
    <cellStyle name="Note 2" xfId="104"/>
    <cellStyle name="Note 2 2" xfId="120"/>
    <cellStyle name="Note 2 2 2" xfId="2190"/>
    <cellStyle name="Note 2 2 3" xfId="2189"/>
    <cellStyle name="Note 2 2 4" xfId="1943"/>
    <cellStyle name="Note 2 3" xfId="2191"/>
    <cellStyle name="Note 2 4" xfId="1549"/>
    <cellStyle name="Note 3" xfId="1550"/>
    <cellStyle name="Note 3 2" xfId="2192"/>
    <cellStyle name="Note 3 3" xfId="2020"/>
    <cellStyle name="Note 4" xfId="2193"/>
    <cellStyle name="Note 4 2" xfId="2194"/>
    <cellStyle name="Note 5" xfId="340"/>
    <cellStyle name="Nrmal_Cht-Rev dist" xfId="1551"/>
    <cellStyle name="num,nodecpts" xfId="1552"/>
    <cellStyle name="Number" xfId="1553"/>
    <cellStyle name="Œ…‹æØ‚è [0.00]_GE 3 MINIMUM" xfId="1554"/>
    <cellStyle name="Œ…‹æØ‚è_GE 3 MINIMUM" xfId="1555"/>
    <cellStyle name="outh America" xfId="1556"/>
    <cellStyle name="Output" xfId="11" builtinId="21" customBuiltin="1"/>
    <cellStyle name="Output 2" xfId="1557"/>
    <cellStyle name="Output 3" xfId="1558"/>
    <cellStyle name="Output 3 2" xfId="2195"/>
    <cellStyle name="Output 3 3" xfId="2021"/>
    <cellStyle name="Output 4" xfId="341"/>
    <cellStyle name="Pec (2dec,fs)" xfId="1559"/>
    <cellStyle name="Per" xfId="1560"/>
    <cellStyle name="Percent [0]" xfId="1561"/>
    <cellStyle name="Percent [00]" xfId="1562"/>
    <cellStyle name="Percent [1]" xfId="1563"/>
    <cellStyle name="Percent [2]" xfId="1564"/>
    <cellStyle name="Percent 10" xfId="1565"/>
    <cellStyle name="Percent 10 2" xfId="2220"/>
    <cellStyle name="Percent 11" xfId="1566"/>
    <cellStyle name="Percent 11 2" xfId="1567"/>
    <cellStyle name="Percent 11 3" xfId="2215"/>
    <cellStyle name="Percent 12" xfId="2212"/>
    <cellStyle name="Percent 13" xfId="2240"/>
    <cellStyle name="Percent 14" xfId="342"/>
    <cellStyle name="Percent 2" xfId="343"/>
    <cellStyle name="Percent 2 2" xfId="1568"/>
    <cellStyle name="Percent 2 2 2" xfId="1944"/>
    <cellStyle name="Percent 2 3" xfId="1569"/>
    <cellStyle name="Percent 3" xfId="1570"/>
    <cellStyle name="Percent 3 2" xfId="344"/>
    <cellStyle name="Percent 3 3" xfId="1571"/>
    <cellStyle name="Percent 3 4" xfId="2023"/>
    <cellStyle name="Percent 4" xfId="1572"/>
    <cellStyle name="Percent 4 2" xfId="1573"/>
    <cellStyle name="Percent 5" xfId="1574"/>
    <cellStyle name="Percent 5 2" xfId="1575"/>
    <cellStyle name="Percent 6" xfId="1576"/>
    <cellStyle name="Percent 6 2" xfId="1577"/>
    <cellStyle name="Percent 6 3" xfId="2196"/>
    <cellStyle name="Percent 7" xfId="1578"/>
    <cellStyle name="Percent 7 2" xfId="2022"/>
    <cellStyle name="Percent 8" xfId="1579"/>
    <cellStyle name="Percent 9" xfId="1580"/>
    <cellStyle name="Percent 9 2" xfId="2213"/>
    <cellStyle name="Percent0" xfId="1581"/>
    <cellStyle name="Percent1" xfId="1582"/>
    <cellStyle name="Percent2" xfId="1583"/>
    <cellStyle name="Pesetas" xfId="1584"/>
    <cellStyle name="Pesetas (0)" xfId="1585"/>
    <cellStyle name="Pesetas_0303_Femme Fatale" xfId="1586"/>
    <cellStyle name="Pounds" xfId="1587"/>
    <cellStyle name="Pounds (0)" xfId="1588"/>
    <cellStyle name="Pounds_0303_Femme Fatale" xfId="1589"/>
    <cellStyle name="PrePop Currency (0)" xfId="1590"/>
    <cellStyle name="PrePop Currency (2)" xfId="1591"/>
    <cellStyle name="PrePop Units (0)" xfId="1592"/>
    <cellStyle name="PrePop Units (1)" xfId="1593"/>
    <cellStyle name="PrePop Units (2)" xfId="1594"/>
    <cellStyle name="Prozent_By Title Info" xfId="1595"/>
    <cellStyle name="PSChar" xfId="1596"/>
    <cellStyle name="PSDate" xfId="1597"/>
    <cellStyle name="PSDec" xfId="1598"/>
    <cellStyle name="PSHeading" xfId="1599"/>
    <cellStyle name="PSInt" xfId="1600"/>
    <cellStyle name="PSSpacer" xfId="1601"/>
    <cellStyle name="Ratios" xfId="1602"/>
    <cellStyle name="Ref Numbers" xfId="1603"/>
    <cellStyle name="Report" xfId="1604"/>
    <cellStyle name="RevList" xfId="1605"/>
    <cellStyle name="Row" xfId="1606"/>
    <cellStyle name="RowIndent" xfId="1607"/>
    <cellStyle name="SAPBEXaggData" xfId="1608"/>
    <cellStyle name="SAPBEXaggDataEmph" xfId="1609"/>
    <cellStyle name="SAPBEXaggDataEmph 2" xfId="1610"/>
    <cellStyle name="SAPBEXaggItem" xfId="1611"/>
    <cellStyle name="SAPBEXaggItem 2" xfId="1612"/>
    <cellStyle name="SAPBEXaggItemX" xfId="1613"/>
    <cellStyle name="SAPBEXaggItemX 2" xfId="1614"/>
    <cellStyle name="SAPBEXchaText" xfId="1615"/>
    <cellStyle name="SAPBEXchaText 2" xfId="1616"/>
    <cellStyle name="SAPBEXexcBad7" xfId="1617"/>
    <cellStyle name="SAPBEXexcBad8" xfId="1618"/>
    <cellStyle name="SAPBEXexcBad9" xfId="1619"/>
    <cellStyle name="SAPBEXexcCritical4" xfId="1620"/>
    <cellStyle name="SAPBEXexcCritical5" xfId="1621"/>
    <cellStyle name="SAPBEXexcCritical6" xfId="1622"/>
    <cellStyle name="SAPBEXexcGood1" xfId="1623"/>
    <cellStyle name="SAPBEXexcGood2" xfId="1624"/>
    <cellStyle name="SAPBEXexcGood3" xfId="1625"/>
    <cellStyle name="SAPBEXfilterDrill" xfId="1626"/>
    <cellStyle name="SAPBEXfilterItem" xfId="1627"/>
    <cellStyle name="SAPBEXfilterText" xfId="1628"/>
    <cellStyle name="SAPBEXfilterText 2" xfId="1629"/>
    <cellStyle name="SAPBEXformats" xfId="1630"/>
    <cellStyle name="SAPBEXheaderItem" xfId="1631"/>
    <cellStyle name="SAPBEXheaderText" xfId="1632"/>
    <cellStyle name="SAPBEXheaderText 2" xfId="1633"/>
    <cellStyle name="SAPBEXHLevel0" xfId="1634"/>
    <cellStyle name="SAPBEXHLevel0 2" xfId="1635"/>
    <cellStyle name="SAPBEXHLevel0X" xfId="1636"/>
    <cellStyle name="SAPBEXHLevel0X 2" xfId="1637"/>
    <cellStyle name="SAPBEXHLevel1" xfId="1638"/>
    <cellStyle name="SAPBEXHLevel1 2" xfId="1639"/>
    <cellStyle name="SAPBEXHLevel1X" xfId="1640"/>
    <cellStyle name="SAPBEXHLevel1X 2" xfId="1641"/>
    <cellStyle name="SAPBEXHLevel2" xfId="1642"/>
    <cellStyle name="SAPBEXHLevel2 2" xfId="1643"/>
    <cellStyle name="SAPBEXHLevel2X" xfId="1644"/>
    <cellStyle name="SAPBEXHLevel2X 2" xfId="1645"/>
    <cellStyle name="SAPBEXHLevel3" xfId="1646"/>
    <cellStyle name="SAPBEXHLevel3 2" xfId="1647"/>
    <cellStyle name="SAPBEXHLevel3X" xfId="1648"/>
    <cellStyle name="SAPBEXHLevel3X 2" xfId="1649"/>
    <cellStyle name="SAPBEXinputData" xfId="1650"/>
    <cellStyle name="SAPBEXresData" xfId="1651"/>
    <cellStyle name="SAPBEXresData 2" xfId="1652"/>
    <cellStyle name="SAPBEXresDataEmph" xfId="1653"/>
    <cellStyle name="SAPBEXresDataEmph 2" xfId="1654"/>
    <cellStyle name="SAPBEXresItem" xfId="1655"/>
    <cellStyle name="SAPBEXresItem 2" xfId="1656"/>
    <cellStyle name="SAPBEXresItemX" xfId="1657"/>
    <cellStyle name="SAPBEXresItemX 2" xfId="1658"/>
    <cellStyle name="SAPBEXstdData" xfId="1659"/>
    <cellStyle name="SAPBEXstdDataEmph" xfId="1660"/>
    <cellStyle name="SAPBEXstdItem" xfId="1661"/>
    <cellStyle name="SAPBEXstdItem 2" xfId="1662"/>
    <cellStyle name="SAPBEXstdItemX" xfId="1663"/>
    <cellStyle name="SAPBEXstdItemX 2" xfId="1664"/>
    <cellStyle name="SAPBEXtitle" xfId="1665"/>
    <cellStyle name="SAPBEXundefined" xfId="1666"/>
    <cellStyle name="SEM-BPS-data" xfId="1667"/>
    <cellStyle name="SEM-BPS-head" xfId="1668"/>
    <cellStyle name="SEM-BPS-headdata" xfId="1669"/>
    <cellStyle name="SEM-BPS-headkey" xfId="1670"/>
    <cellStyle name="SEM-BPS-input-on" xfId="1671"/>
    <cellStyle name="SEM-BPS-key" xfId="1672"/>
    <cellStyle name="SEM-BPS-key 2" xfId="1673"/>
    <cellStyle name="SEM-BPS-sub1" xfId="1674"/>
    <cellStyle name="SEM-BPS-sub2" xfId="1675"/>
    <cellStyle name="SEM-BPS-total" xfId="1676"/>
    <cellStyle name="Separador de milhares [0]_PLDT" xfId="1677"/>
    <cellStyle name="Sheet Title" xfId="1678"/>
    <cellStyle name="Single TopBottom" xfId="1679"/>
    <cellStyle name="Source Line" xfId="1680"/>
    <cellStyle name="SPEC" xfId="1681"/>
    <cellStyle name="Standard_&quot;J&quot; MFC vs Bud 03 9 Months" xfId="1682"/>
    <cellStyle name="stlData" xfId="1683"/>
    <cellStyle name="STYL1 - Style1" xfId="1684"/>
    <cellStyle name="Style 1" xfId="1685"/>
    <cellStyle name="Style 1 2" xfId="1686"/>
    <cellStyle name="Style 1 3" xfId="2197"/>
    <cellStyle name="Style 1 4" xfId="2024"/>
    <cellStyle name="Style 1_2 Day Summary" xfId="1687"/>
    <cellStyle name="Style 100" xfId="1688"/>
    <cellStyle name="Style 102" xfId="1689"/>
    <cellStyle name="Style 104" xfId="1690"/>
    <cellStyle name="Style 106" xfId="1691"/>
    <cellStyle name="Style 108" xfId="1692"/>
    <cellStyle name="Style 110" xfId="1693"/>
    <cellStyle name="Style 112" xfId="1694"/>
    <cellStyle name="Style 114" xfId="1695"/>
    <cellStyle name="Style 116" xfId="1696"/>
    <cellStyle name="Style 118" xfId="1697"/>
    <cellStyle name="Style 120" xfId="1698"/>
    <cellStyle name="Style 122" xfId="1699"/>
    <cellStyle name="Style 124" xfId="1700"/>
    <cellStyle name="Style 126" xfId="1701"/>
    <cellStyle name="Style 128" xfId="1702"/>
    <cellStyle name="Style 21" xfId="1703"/>
    <cellStyle name="Style 23" xfId="1704"/>
    <cellStyle name="Style 25" xfId="1705"/>
    <cellStyle name="Style 27" xfId="1706"/>
    <cellStyle name="Style 28" xfId="1707"/>
    <cellStyle name="Style 29" xfId="1708"/>
    <cellStyle name="Style 30" xfId="1709"/>
    <cellStyle name="Style 31" xfId="1710"/>
    <cellStyle name="Style 32" xfId="1711"/>
    <cellStyle name="Style 33" xfId="1712"/>
    <cellStyle name="Style 34" xfId="1713"/>
    <cellStyle name="Style 35" xfId="1714"/>
    <cellStyle name="Style 36" xfId="1715"/>
    <cellStyle name="Style 37" xfId="1716"/>
    <cellStyle name="Style 38" xfId="1717"/>
    <cellStyle name="Style 39" xfId="1718"/>
    <cellStyle name="Style 40" xfId="1719"/>
    <cellStyle name="Style 41" xfId="1720"/>
    <cellStyle name="Style 42" xfId="1721"/>
    <cellStyle name="Style 43" xfId="1722"/>
    <cellStyle name="Style 44" xfId="1723"/>
    <cellStyle name="Style 45" xfId="1724"/>
    <cellStyle name="Style 46" xfId="1725"/>
    <cellStyle name="Style 47" xfId="1726"/>
    <cellStyle name="Style 48" xfId="345"/>
    <cellStyle name="Style 48 2" xfId="346"/>
    <cellStyle name="Style 48 3" xfId="347"/>
    <cellStyle name="Style 48 3 2" xfId="1883"/>
    <cellStyle name="Style 49" xfId="1727"/>
    <cellStyle name="Style 50" xfId="1728"/>
    <cellStyle name="Style 51" xfId="1729"/>
    <cellStyle name="Style 52" xfId="1730"/>
    <cellStyle name="Style 53" xfId="1731"/>
    <cellStyle name="Style 54" xfId="1732"/>
    <cellStyle name="Style 55" xfId="1733"/>
    <cellStyle name="Style 56" xfId="1734"/>
    <cellStyle name="Style 57" xfId="1735"/>
    <cellStyle name="Style 58" xfId="1736"/>
    <cellStyle name="Style 59" xfId="1737"/>
    <cellStyle name="Style 60" xfId="1738"/>
    <cellStyle name="Style 61" xfId="1739"/>
    <cellStyle name="Style 62" xfId="1740"/>
    <cellStyle name="Style 63" xfId="1741"/>
    <cellStyle name="Style 64" xfId="1742"/>
    <cellStyle name="Style 65" xfId="1743"/>
    <cellStyle name="Style 66" xfId="1744"/>
    <cellStyle name="Style 66 2" xfId="348"/>
    <cellStyle name="Style 67" xfId="1745"/>
    <cellStyle name="Style 68" xfId="1746"/>
    <cellStyle name="Style 69" xfId="1747"/>
    <cellStyle name="Style 70" xfId="1748"/>
    <cellStyle name="Style 71" xfId="1749"/>
    <cellStyle name="Style 72" xfId="1750"/>
    <cellStyle name="Style 73" xfId="1751"/>
    <cellStyle name="Style 74" xfId="1752"/>
    <cellStyle name="Style 75" xfId="1753"/>
    <cellStyle name="Style 76" xfId="1754"/>
    <cellStyle name="Style 78" xfId="1755"/>
    <cellStyle name="Style 80" xfId="1756"/>
    <cellStyle name="Style 82" xfId="1757"/>
    <cellStyle name="Style 84" xfId="1758"/>
    <cellStyle name="Style 86" xfId="1759"/>
    <cellStyle name="Style 88" xfId="1760"/>
    <cellStyle name="Style 90" xfId="1761"/>
    <cellStyle name="Style 92" xfId="1762"/>
    <cellStyle name="Style 94" xfId="1763"/>
    <cellStyle name="Style 96" xfId="1764"/>
    <cellStyle name="Style 98" xfId="1765"/>
    <cellStyle name="Subtotal" xfId="1766"/>
    <cellStyle name="System" xfId="1767"/>
    <cellStyle name="Table Heading" xfId="1768"/>
    <cellStyle name="TableName" xfId="1769"/>
    <cellStyle name="Text Indent A" xfId="1770"/>
    <cellStyle name="Text Indent B" xfId="1771"/>
    <cellStyle name="Text Indent C" xfId="1772"/>
    <cellStyle name="Text-fin statements" xfId="1773"/>
    <cellStyle name="Time" xfId="1774"/>
    <cellStyle name="Title" xfId="2" builtinId="15" customBuiltin="1"/>
    <cellStyle name="Title 2" xfId="1775"/>
    <cellStyle name="Title 3" xfId="1776"/>
    <cellStyle name="Title 4" xfId="349"/>
    <cellStyle name="Title Line" xfId="1777"/>
    <cellStyle name="Top Row" xfId="1778"/>
    <cellStyle name="Total" xfId="18" builtinId="25" customBuiltin="1"/>
    <cellStyle name="Total 2" xfId="1779"/>
    <cellStyle name="Total 3" xfId="1780"/>
    <cellStyle name="Total 3 2" xfId="2198"/>
    <cellStyle name="Total 3 3" xfId="2025"/>
    <cellStyle name="Total 4" xfId="350"/>
    <cellStyle name="Total Row" xfId="1781"/>
    <cellStyle name="UnderlineNormal" xfId="1782"/>
    <cellStyle name="Update" xfId="1783"/>
    <cellStyle name="Upload Only" xfId="1784"/>
    <cellStyle name="Valuta (0)_Monthly Marketing Report Template november 2001.xls Grafico 5" xfId="1785"/>
    <cellStyle name="Valuta_Monthly Marketing Report Template november 2001.xls Grafico 5" xfId="1786"/>
    <cellStyle name="Vírgula_PLDT" xfId="1787"/>
    <cellStyle name="Währung [0]_By Title Info" xfId="1788"/>
    <cellStyle name="Währung_2003 Budget Agenda Germany" xfId="1789"/>
    <cellStyle name="Walutowy [0]_Monthly Report for November 2001.xls Wykres 1" xfId="1790"/>
    <cellStyle name="Walutowy_Monthly Report for November 2001.xls Wykres 1" xfId="1791"/>
    <cellStyle name="Warning Text" xfId="15" builtinId="11" customBuiltin="1"/>
    <cellStyle name="Warning Text 2" xfId="1792"/>
    <cellStyle name="Warning Text 3" xfId="1793"/>
    <cellStyle name="Warning Text 4" xfId="351"/>
    <cellStyle name="wrapped" xfId="1794"/>
    <cellStyle name="x_x0003_rGÎ" xfId="1795"/>
    <cellStyle name="Yen" xfId="1796"/>
    <cellStyle name="Yen (0)" xfId="1797"/>
    <cellStyle name="Yen_0303_Femme Fatale" xfId="1798"/>
    <cellStyle name="콤마 [0]_1008" xfId="1799"/>
    <cellStyle name="콤마_1008" xfId="1800"/>
    <cellStyle name="통화 [0]_1008" xfId="1801"/>
    <cellStyle name="통화_1008" xfId="1802"/>
    <cellStyle name="표준_1008" xfId="1803"/>
    <cellStyle name="標準_Regional Office" xfId="1804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opLeftCell="A5" workbookViewId="0">
      <selection activeCell="H11" sqref="H11:H24"/>
    </sheetView>
  </sheetViews>
  <sheetFormatPr defaultColWidth="9.109375" defaultRowHeight="14.4"/>
  <cols>
    <col min="1" max="1" width="9.6640625" style="73" bestFit="1" customWidth="1"/>
    <col min="2" max="2" width="33.109375" style="73" bestFit="1" customWidth="1"/>
    <col min="3" max="3" width="16.88671875" style="73" customWidth="1"/>
    <col min="4" max="4" width="12.33203125" style="73" bestFit="1" customWidth="1"/>
    <col min="5" max="5" width="7.44140625" style="7" customWidth="1"/>
    <col min="6" max="6" width="12.6640625" style="73" customWidth="1"/>
    <col min="7" max="7" width="9.109375" style="73"/>
    <col min="8" max="8" width="13.109375" style="73" bestFit="1" customWidth="1"/>
    <col min="9" max="10" width="9.109375" style="73"/>
    <col min="11" max="11" width="10.5546875" style="7" bestFit="1" customWidth="1"/>
    <col min="12" max="16384" width="9.109375" style="73"/>
  </cols>
  <sheetData>
    <row r="1" spans="1:11">
      <c r="A1" s="149" t="s">
        <v>28</v>
      </c>
      <c r="B1" s="149"/>
      <c r="C1" s="149"/>
      <c r="D1" s="149"/>
      <c r="E1" s="149"/>
      <c r="F1" s="149"/>
      <c r="G1" s="149"/>
      <c r="H1" s="149"/>
      <c r="K1" s="73"/>
    </row>
    <row r="2" spans="1:11">
      <c r="A2" s="149" t="s">
        <v>2232</v>
      </c>
      <c r="B2" s="149"/>
      <c r="C2" s="149"/>
      <c r="D2" s="149"/>
      <c r="E2" s="149"/>
      <c r="F2" s="149"/>
      <c r="G2" s="149"/>
      <c r="H2" s="149"/>
      <c r="K2" s="73"/>
    </row>
    <row r="3" spans="1:11">
      <c r="A3" s="150" t="s">
        <v>2256</v>
      </c>
      <c r="B3" s="150"/>
      <c r="C3" s="150"/>
      <c r="D3" s="150"/>
      <c r="E3" s="150"/>
      <c r="F3" s="150"/>
      <c r="G3" s="150"/>
      <c r="H3" s="150"/>
      <c r="K3" s="73"/>
    </row>
    <row r="6" spans="1:11">
      <c r="D6" s="60" t="s">
        <v>2233</v>
      </c>
      <c r="E6" s="59"/>
      <c r="F6" s="58" t="s">
        <v>2234</v>
      </c>
      <c r="H6" s="61" t="s">
        <v>2235</v>
      </c>
      <c r="K6" s="73"/>
    </row>
    <row r="7" spans="1:11">
      <c r="A7" s="74" t="s">
        <v>2236</v>
      </c>
      <c r="F7" s="7"/>
      <c r="K7" s="73"/>
    </row>
    <row r="8" spans="1:11">
      <c r="F8" s="7"/>
      <c r="K8" s="73"/>
    </row>
    <row r="9" spans="1:11">
      <c r="B9" s="73" t="s">
        <v>2237</v>
      </c>
      <c r="C9" s="73" t="s">
        <v>2257</v>
      </c>
      <c r="D9" s="41">
        <f>'Feb 2016'!Q324</f>
        <v>734</v>
      </c>
      <c r="F9" s="7">
        <f>'Feb 2016'!S324</f>
        <v>4806.0899999999992</v>
      </c>
      <c r="K9" s="73"/>
    </row>
    <row r="10" spans="1:11">
      <c r="B10" s="73" t="s">
        <v>2238</v>
      </c>
      <c r="F10" s="66">
        <f>-'Feb 2016'!T324</f>
        <v>-865.51999999999737</v>
      </c>
      <c r="K10" s="73"/>
    </row>
    <row r="11" spans="1:11">
      <c r="B11" s="73" t="s">
        <v>2239</v>
      </c>
      <c r="F11" s="7">
        <f>'Feb 2016'!V324</f>
        <v>3940.5699999999952</v>
      </c>
      <c r="H11" s="65">
        <f>F9+F10</f>
        <v>3940.570000000002</v>
      </c>
      <c r="J11" s="65"/>
      <c r="K11" s="73"/>
    </row>
    <row r="12" spans="1:11">
      <c r="F12" s="7"/>
      <c r="K12" s="73"/>
    </row>
    <row r="13" spans="1:11">
      <c r="A13" s="73" t="s">
        <v>2148</v>
      </c>
      <c r="B13" s="73" t="s">
        <v>2237</v>
      </c>
      <c r="C13" s="73" t="s">
        <v>2258</v>
      </c>
      <c r="D13" s="41">
        <f>'Mar 2016'!Q540</f>
        <v>1163</v>
      </c>
      <c r="F13" s="7">
        <f>'Mar 2016'!S540</f>
        <v>9601.5200000000114</v>
      </c>
      <c r="K13" s="73"/>
    </row>
    <row r="14" spans="1:11">
      <c r="B14" s="73" t="s">
        <v>2238</v>
      </c>
      <c r="F14" s="66">
        <f>-'Mar 2016'!T540</f>
        <v>-1728.5499999999877</v>
      </c>
      <c r="K14" s="73"/>
    </row>
    <row r="15" spans="1:11">
      <c r="B15" s="73" t="s">
        <v>2239</v>
      </c>
      <c r="F15" s="7">
        <f>'Mar 2016'!V540</f>
        <v>7872.9700000000612</v>
      </c>
      <c r="H15" s="65">
        <f>F13+F14</f>
        <v>7872.9700000000239</v>
      </c>
      <c r="J15" s="65"/>
      <c r="K15" s="73"/>
    </row>
    <row r="16" spans="1:11">
      <c r="F16" s="7"/>
      <c r="H16" s="65"/>
      <c r="J16" s="65"/>
      <c r="K16" s="73"/>
    </row>
    <row r="17" spans="1:11">
      <c r="A17" s="73" t="s">
        <v>2240</v>
      </c>
      <c r="B17" s="73" t="s">
        <v>2237</v>
      </c>
      <c r="C17" s="73" t="s">
        <v>2259</v>
      </c>
      <c r="D17" s="41">
        <f>'Apr 2016'!Q520</f>
        <v>1051</v>
      </c>
      <c r="F17" s="7">
        <f>'Apr 2016'!S520</f>
        <v>7946.2300000000259</v>
      </c>
      <c r="K17" s="73"/>
    </row>
    <row r="18" spans="1:11">
      <c r="B18" s="73" t="s">
        <v>2238</v>
      </c>
      <c r="F18" s="66">
        <f>-'Apr 2016'!T520</f>
        <v>-1430.3599999999969</v>
      </c>
      <c r="K18" s="73"/>
    </row>
    <row r="19" spans="1:11">
      <c r="B19" s="73" t="s">
        <v>2239</v>
      </c>
      <c r="F19" s="7">
        <f>'Apr 2016'!V520</f>
        <v>6515.8700000000072</v>
      </c>
      <c r="H19" s="65">
        <f>F17+F18</f>
        <v>6515.870000000029</v>
      </c>
      <c r="J19" s="65"/>
      <c r="K19" s="73"/>
    </row>
    <row r="20" spans="1:11">
      <c r="F20" s="7"/>
      <c r="K20" s="73"/>
    </row>
    <row r="21" spans="1:11">
      <c r="B21" s="73" t="s">
        <v>2241</v>
      </c>
      <c r="C21" s="73" t="s">
        <v>2257</v>
      </c>
      <c r="D21" s="41">
        <f>'Feb 2016'!Q89</f>
        <v>-86</v>
      </c>
      <c r="F21" s="65">
        <f>'Feb 2016'!U89</f>
        <v>-581.87999999999965</v>
      </c>
      <c r="G21" s="73" t="s">
        <v>2148</v>
      </c>
      <c r="K21" s="73"/>
    </row>
    <row r="22" spans="1:11">
      <c r="C22" s="73" t="s">
        <v>2258</v>
      </c>
      <c r="D22" s="41">
        <f>'Mar 2016'!Q65</f>
        <v>-68</v>
      </c>
      <c r="F22" s="64">
        <f>'Mar 2016'!U65</f>
        <v>-434.25000000000011</v>
      </c>
      <c r="K22" s="73"/>
    </row>
    <row r="23" spans="1:11">
      <c r="C23" s="73" t="s">
        <v>2259</v>
      </c>
      <c r="D23" s="41">
        <f>'Apr 2016'!Q89</f>
        <v>-86</v>
      </c>
      <c r="F23" s="64">
        <f>'Apr 2016'!U89</f>
        <v>-556.20000000000005</v>
      </c>
      <c r="K23" s="73"/>
    </row>
    <row r="24" spans="1:11">
      <c r="D24" s="41"/>
      <c r="F24" s="62">
        <f>SUM(F21:F23)</f>
        <v>-1572.33</v>
      </c>
      <c r="H24" s="65">
        <f>F24</f>
        <v>-1572.33</v>
      </c>
      <c r="K24" s="73"/>
    </row>
    <row r="25" spans="1:11">
      <c r="D25" s="41"/>
      <c r="F25" s="64"/>
      <c r="H25" s="65"/>
      <c r="K25" s="73"/>
    </row>
    <row r="26" spans="1:11">
      <c r="C26" s="74" t="s">
        <v>2242</v>
      </c>
      <c r="D26" s="41"/>
      <c r="H26" s="7">
        <f>SUM(H8:H24)</f>
        <v>16757.080000000053</v>
      </c>
      <c r="K26" s="73"/>
    </row>
    <row r="27" spans="1:11" ht="15" thickBot="1">
      <c r="B27" s="73" t="s">
        <v>2243</v>
      </c>
      <c r="D27" s="41"/>
      <c r="H27" s="72">
        <v>0</v>
      </c>
      <c r="K27" s="73"/>
    </row>
    <row r="28" spans="1:11">
      <c r="C28" s="74" t="s">
        <v>2244</v>
      </c>
      <c r="D28" s="41"/>
      <c r="H28" s="7">
        <f>SUM(H26:H27)</f>
        <v>16757.080000000053</v>
      </c>
      <c r="K28" s="73"/>
    </row>
    <row r="29" spans="1:11">
      <c r="D29" s="41"/>
      <c r="F29" s="7"/>
      <c r="K29" s="73"/>
    </row>
    <row r="30" spans="1:11">
      <c r="A30" s="74" t="s">
        <v>2245</v>
      </c>
      <c r="D30" s="41"/>
      <c r="F30" s="7"/>
      <c r="K30" s="73"/>
    </row>
    <row r="31" spans="1:11">
      <c r="B31" s="73" t="s">
        <v>2246</v>
      </c>
      <c r="C31" s="73" t="s">
        <v>2257</v>
      </c>
      <c r="D31" s="41"/>
      <c r="F31" s="7">
        <v>-671.74</v>
      </c>
      <c r="K31" s="73"/>
    </row>
    <row r="32" spans="1:11">
      <c r="C32" s="73" t="s">
        <v>2258</v>
      </c>
      <c r="D32" s="41"/>
      <c r="F32" s="7">
        <v>-1487.74</v>
      </c>
      <c r="K32" s="73"/>
    </row>
    <row r="33" spans="1:11">
      <c r="C33" s="73" t="s">
        <v>2259</v>
      </c>
      <c r="D33" s="41"/>
      <c r="F33" s="7">
        <v>-1191.93</v>
      </c>
      <c r="K33" s="73"/>
    </row>
    <row r="34" spans="1:11">
      <c r="B34" s="73" t="s">
        <v>2247</v>
      </c>
      <c r="C34" s="71" t="s">
        <v>2260</v>
      </c>
      <c r="D34" s="41"/>
      <c r="F34" s="33">
        <f>'Return Reserves'!D15</f>
        <v>192.78</v>
      </c>
    </row>
    <row r="35" spans="1:11">
      <c r="C35" s="71" t="s">
        <v>2261</v>
      </c>
      <c r="D35" s="41"/>
      <c r="F35" s="33">
        <f>'Return Reserves'!D16</f>
        <v>5043.3599999999997</v>
      </c>
    </row>
    <row r="36" spans="1:11">
      <c r="C36" s="71" t="s">
        <v>2262</v>
      </c>
      <c r="D36" s="41"/>
      <c r="F36" s="33">
        <f>'Return Reserves'!D17</f>
        <v>10210.68</v>
      </c>
    </row>
    <row r="37" spans="1:11">
      <c r="C37" s="74" t="s">
        <v>2248</v>
      </c>
      <c r="D37" s="41"/>
      <c r="F37" s="70">
        <f>SUM(F31:F36)</f>
        <v>12095.41</v>
      </c>
      <c r="H37" s="65">
        <f>F37</f>
        <v>12095.41</v>
      </c>
    </row>
    <row r="38" spans="1:11">
      <c r="D38" s="41"/>
      <c r="F38" s="7"/>
    </row>
    <row r="39" spans="1:11">
      <c r="A39" s="74" t="s">
        <v>2249</v>
      </c>
      <c r="D39" s="41"/>
      <c r="F39" s="7"/>
    </row>
    <row r="40" spans="1:11">
      <c r="B40" s="73" t="s">
        <v>2250</v>
      </c>
      <c r="C40" s="69" t="s">
        <v>2147</v>
      </c>
      <c r="D40" s="41" t="s">
        <v>2148</v>
      </c>
      <c r="F40" s="7">
        <f>'Ad Grid'!X15</f>
        <v>2617.5</v>
      </c>
    </row>
    <row r="41" spans="1:11">
      <c r="B41" s="73" t="s">
        <v>2251</v>
      </c>
      <c r="C41" s="73" t="s">
        <v>2252</v>
      </c>
      <c r="D41" s="41"/>
      <c r="F41" s="7">
        <v>0</v>
      </c>
    </row>
    <row r="42" spans="1:11">
      <c r="B42" s="73" t="s">
        <v>2253</v>
      </c>
      <c r="C42" s="73" t="s">
        <v>2257</v>
      </c>
      <c r="D42" s="41">
        <f>-D21</f>
        <v>86</v>
      </c>
      <c r="E42" s="68">
        <v>0.35</v>
      </c>
      <c r="F42" s="33">
        <f>D42*E42</f>
        <v>30.099999999999998</v>
      </c>
      <c r="K42" s="73"/>
    </row>
    <row r="43" spans="1:11">
      <c r="C43" s="73" t="s">
        <v>2258</v>
      </c>
      <c r="D43" s="41">
        <f>-D22</f>
        <v>68</v>
      </c>
      <c r="E43" s="68">
        <v>0.35</v>
      </c>
      <c r="F43" s="33">
        <f>D43*E43</f>
        <v>23.799999999999997</v>
      </c>
      <c r="K43" s="73"/>
    </row>
    <row r="44" spans="1:11">
      <c r="C44" s="73" t="s">
        <v>2259</v>
      </c>
      <c r="D44" s="41">
        <f>-D23</f>
        <v>86</v>
      </c>
      <c r="E44" s="68">
        <v>0.35</v>
      </c>
      <c r="F44" s="33">
        <f>D44*E44</f>
        <v>30.099999999999998</v>
      </c>
      <c r="K44" s="73"/>
    </row>
    <row r="45" spans="1:11">
      <c r="C45" s="74" t="s">
        <v>2254</v>
      </c>
      <c r="D45" s="41"/>
      <c r="F45" s="70">
        <f>SUM(F40:F44)</f>
        <v>2701.5</v>
      </c>
      <c r="H45" s="65">
        <f>F45</f>
        <v>2701.5</v>
      </c>
    </row>
    <row r="46" spans="1:11">
      <c r="D46" s="41"/>
      <c r="F46" s="7"/>
    </row>
    <row r="47" spans="1:11">
      <c r="A47" s="76" t="s">
        <v>2255</v>
      </c>
      <c r="B47" s="76"/>
      <c r="C47" s="76"/>
      <c r="D47" s="76"/>
      <c r="E47" s="8"/>
      <c r="F47" s="2"/>
      <c r="G47" s="2"/>
      <c r="H47" s="67">
        <f>H28+H37-H45</f>
        <v>26150.990000000053</v>
      </c>
    </row>
  </sheetData>
  <mergeCells count="3">
    <mergeCell ref="A1:H1"/>
    <mergeCell ref="A2:H2"/>
    <mergeCell ref="A3:H3"/>
  </mergeCells>
  <pageMargins left="0.7" right="0.7" top="0.75" bottom="0.75" header="0.3" footer="0.3"/>
  <pageSetup scale="7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6"/>
  <sheetViews>
    <sheetView workbookViewId="0">
      <pane ySplit="1" topLeftCell="A282" activePane="bottomLeft" state="frozen"/>
      <selection pane="bottomLeft" activeCell="A312" sqref="A312"/>
    </sheetView>
  </sheetViews>
  <sheetFormatPr defaultRowHeight="14.4"/>
  <cols>
    <col min="1" max="1" width="8.5546875" bestFit="1" customWidth="1"/>
    <col min="2" max="2" width="32.6640625" bestFit="1" customWidth="1"/>
    <col min="3" max="3" width="18.33203125" bestFit="1" customWidth="1"/>
    <col min="4" max="5" width="9.6640625" bestFit="1" customWidth="1"/>
    <col min="6" max="6" width="12.6640625" style="7" bestFit="1" customWidth="1"/>
    <col min="7" max="7" width="14" style="7" bestFit="1" customWidth="1"/>
    <col min="8" max="8" width="7.5546875" bestFit="1" customWidth="1"/>
    <col min="9" max="9" width="4.109375" bestFit="1" customWidth="1"/>
    <col min="10" max="10" width="10.109375" bestFit="1" customWidth="1"/>
    <col min="11" max="11" width="20.6640625" bestFit="1" customWidth="1"/>
    <col min="12" max="12" width="6.88671875" bestFit="1" customWidth="1"/>
    <col min="13" max="13" width="8" bestFit="1" customWidth="1"/>
    <col min="14" max="14" width="12.6640625" bestFit="1" customWidth="1"/>
    <col min="15" max="15" width="13.5546875" bestFit="1" customWidth="1"/>
    <col min="16" max="16" width="29.109375" bestFit="1" customWidth="1"/>
    <col min="17" max="17" width="4.109375" bestFit="1" customWidth="1"/>
    <col min="18" max="18" width="13.109375" style="7" bestFit="1" customWidth="1"/>
    <col min="19" max="19" width="11.33203125" style="7" bestFit="1" customWidth="1"/>
    <col min="20" max="20" width="10.5546875" style="7" bestFit="1" customWidth="1"/>
    <col min="21" max="21" width="10.88671875" style="7" bestFit="1" customWidth="1"/>
    <col min="22" max="22" width="12.109375" style="7" bestFit="1" customWidth="1"/>
    <col min="23" max="23" width="10" bestFit="1" customWidth="1"/>
    <col min="24" max="24" width="7.44140625" bestFit="1" customWidth="1"/>
    <col min="25" max="25" width="35.33203125" bestFit="1" customWidth="1"/>
    <col min="26" max="26" width="5.44140625" bestFit="1" customWidth="1"/>
    <col min="27" max="27" width="10.6640625" bestFit="1" customWidth="1"/>
    <col min="28" max="28" width="12" bestFit="1" customWidth="1"/>
    <col min="29" max="29" width="7.33203125" style="57" bestFit="1" customWidth="1"/>
  </cols>
  <sheetData>
    <row r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2143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142" t="s">
        <v>2301</v>
      </c>
    </row>
    <row r="2" spans="1:29">
      <c r="A2" t="s">
        <v>27</v>
      </c>
      <c r="B2" t="s">
        <v>28</v>
      </c>
      <c r="C2" t="s">
        <v>29</v>
      </c>
      <c r="D2" s="1">
        <v>42370</v>
      </c>
      <c r="E2" s="1">
        <v>42400</v>
      </c>
      <c r="F2" s="7">
        <f>SUM(U2:U14)</f>
        <v>-83.2</v>
      </c>
      <c r="G2" s="7">
        <v>0</v>
      </c>
      <c r="I2" t="s">
        <v>30</v>
      </c>
      <c r="K2" t="s">
        <v>31</v>
      </c>
      <c r="M2" t="s">
        <v>32</v>
      </c>
      <c r="N2" t="s">
        <v>33</v>
      </c>
      <c r="O2" t="s">
        <v>34</v>
      </c>
      <c r="P2" t="s">
        <v>35</v>
      </c>
      <c r="Q2">
        <v>-1</v>
      </c>
      <c r="R2" s="7">
        <v>6.4</v>
      </c>
      <c r="S2" s="7">
        <f t="shared" ref="S2:S33" si="0">Q2*R2</f>
        <v>-6.4</v>
      </c>
      <c r="T2" s="7">
        <v>6.4</v>
      </c>
      <c r="U2" s="7">
        <f t="shared" ref="U2:U33" si="1">Q2*T2</f>
        <v>-6.4</v>
      </c>
      <c r="V2" s="7">
        <f t="shared" ref="V2:V33" si="2">Q2*0.35</f>
        <v>-0.35</v>
      </c>
      <c r="W2" s="1">
        <v>42371</v>
      </c>
      <c r="X2" t="s">
        <v>36</v>
      </c>
      <c r="Y2" t="s">
        <v>37</v>
      </c>
      <c r="Z2" t="s">
        <v>38</v>
      </c>
      <c r="AA2" s="1">
        <v>42369</v>
      </c>
      <c r="AB2" t="s">
        <v>39</v>
      </c>
      <c r="AC2" s="57" t="s">
        <v>2302</v>
      </c>
    </row>
    <row r="3" spans="1:29">
      <c r="A3" t="s">
        <v>27</v>
      </c>
      <c r="B3" t="s">
        <v>28</v>
      </c>
      <c r="C3" t="s">
        <v>29</v>
      </c>
      <c r="D3" s="1">
        <v>42370</v>
      </c>
      <c r="E3" s="1">
        <v>42400</v>
      </c>
      <c r="F3" s="7">
        <v>0</v>
      </c>
      <c r="G3" s="7">
        <v>0</v>
      </c>
      <c r="I3" t="s">
        <v>30</v>
      </c>
      <c r="K3" t="s">
        <v>31</v>
      </c>
      <c r="M3" t="s">
        <v>32</v>
      </c>
      <c r="N3" t="s">
        <v>33</v>
      </c>
      <c r="O3" t="s">
        <v>34</v>
      </c>
      <c r="P3" t="s">
        <v>35</v>
      </c>
      <c r="Q3">
        <v>-1</v>
      </c>
      <c r="R3" s="7">
        <v>6.4</v>
      </c>
      <c r="S3" s="7">
        <f t="shared" si="0"/>
        <v>-6.4</v>
      </c>
      <c r="T3" s="7">
        <v>6.4</v>
      </c>
      <c r="U3" s="7">
        <f t="shared" si="1"/>
        <v>-6.4</v>
      </c>
      <c r="V3" s="7">
        <f t="shared" si="2"/>
        <v>-0.35</v>
      </c>
      <c r="W3" s="1">
        <v>42371</v>
      </c>
      <c r="X3" t="s">
        <v>40</v>
      </c>
      <c r="Y3" t="s">
        <v>41</v>
      </c>
      <c r="Z3" t="s">
        <v>38</v>
      </c>
      <c r="AA3" s="1">
        <v>42369</v>
      </c>
      <c r="AB3" t="s">
        <v>42</v>
      </c>
      <c r="AC3" s="57" t="s">
        <v>2302</v>
      </c>
    </row>
    <row r="4" spans="1:29">
      <c r="A4" t="s">
        <v>27</v>
      </c>
      <c r="B4" t="s">
        <v>28</v>
      </c>
      <c r="C4" t="s">
        <v>29</v>
      </c>
      <c r="D4" s="1">
        <v>42370</v>
      </c>
      <c r="E4" s="1">
        <v>42400</v>
      </c>
      <c r="F4" s="7">
        <v>0</v>
      </c>
      <c r="G4" s="7">
        <v>0</v>
      </c>
      <c r="I4" t="s">
        <v>30</v>
      </c>
      <c r="K4" t="s">
        <v>31</v>
      </c>
      <c r="M4" t="s">
        <v>32</v>
      </c>
      <c r="N4" t="s">
        <v>33</v>
      </c>
      <c r="O4" t="s">
        <v>34</v>
      </c>
      <c r="P4" t="s">
        <v>35</v>
      </c>
      <c r="Q4">
        <v>-1</v>
      </c>
      <c r="R4" s="7">
        <v>6.4</v>
      </c>
      <c r="S4" s="7">
        <f t="shared" si="0"/>
        <v>-6.4</v>
      </c>
      <c r="T4" s="7">
        <v>6.4</v>
      </c>
      <c r="U4" s="7">
        <f t="shared" si="1"/>
        <v>-6.4</v>
      </c>
      <c r="V4" s="7">
        <f t="shared" si="2"/>
        <v>-0.35</v>
      </c>
      <c r="W4" s="1">
        <v>42371</v>
      </c>
      <c r="X4" t="s">
        <v>40</v>
      </c>
      <c r="Y4" t="s">
        <v>41</v>
      </c>
      <c r="Z4" t="s">
        <v>38</v>
      </c>
      <c r="AA4" s="1">
        <v>42369</v>
      </c>
      <c r="AB4" t="s">
        <v>42</v>
      </c>
      <c r="AC4" s="57" t="s">
        <v>2302</v>
      </c>
    </row>
    <row r="5" spans="1:29">
      <c r="A5" t="s">
        <v>27</v>
      </c>
      <c r="B5" t="s">
        <v>28</v>
      </c>
      <c r="C5" t="s">
        <v>29</v>
      </c>
      <c r="D5" s="1">
        <v>42370</v>
      </c>
      <c r="E5" s="1">
        <v>42400</v>
      </c>
      <c r="F5" s="7">
        <v>0</v>
      </c>
      <c r="G5" s="7">
        <v>0</v>
      </c>
      <c r="I5" t="s">
        <v>30</v>
      </c>
      <c r="K5" t="s">
        <v>31</v>
      </c>
      <c r="M5" t="s">
        <v>32</v>
      </c>
      <c r="N5" t="s">
        <v>33</v>
      </c>
      <c r="O5" t="s">
        <v>34</v>
      </c>
      <c r="P5" t="s">
        <v>35</v>
      </c>
      <c r="Q5">
        <v>-1</v>
      </c>
      <c r="R5" s="7">
        <v>6.4</v>
      </c>
      <c r="S5" s="7">
        <f t="shared" si="0"/>
        <v>-6.4</v>
      </c>
      <c r="T5" s="7">
        <v>6.4</v>
      </c>
      <c r="U5" s="7">
        <f t="shared" si="1"/>
        <v>-6.4</v>
      </c>
      <c r="V5" s="7">
        <f t="shared" si="2"/>
        <v>-0.35</v>
      </c>
      <c r="W5" s="1">
        <v>42371</v>
      </c>
      <c r="X5" t="s">
        <v>40</v>
      </c>
      <c r="Y5" t="s">
        <v>41</v>
      </c>
      <c r="Z5" t="s">
        <v>38</v>
      </c>
      <c r="AA5" s="1">
        <v>42369</v>
      </c>
      <c r="AB5" t="s">
        <v>42</v>
      </c>
      <c r="AC5" s="57" t="s">
        <v>2302</v>
      </c>
    </row>
    <row r="6" spans="1:29">
      <c r="A6" t="s">
        <v>27</v>
      </c>
      <c r="B6" t="s">
        <v>28</v>
      </c>
      <c r="C6" t="s">
        <v>29</v>
      </c>
      <c r="D6" s="1">
        <v>42370</v>
      </c>
      <c r="E6" s="1">
        <v>42400</v>
      </c>
      <c r="F6" s="7">
        <v>0</v>
      </c>
      <c r="G6" s="7">
        <v>0</v>
      </c>
      <c r="I6" t="s">
        <v>30</v>
      </c>
      <c r="K6" t="s">
        <v>31</v>
      </c>
      <c r="M6" t="s">
        <v>32</v>
      </c>
      <c r="N6" t="s">
        <v>33</v>
      </c>
      <c r="O6" t="s">
        <v>34</v>
      </c>
      <c r="P6" t="s">
        <v>35</v>
      </c>
      <c r="Q6">
        <v>-1</v>
      </c>
      <c r="R6" s="7">
        <v>6.4</v>
      </c>
      <c r="S6" s="7">
        <f t="shared" si="0"/>
        <v>-6.4</v>
      </c>
      <c r="T6" s="7">
        <v>6.4</v>
      </c>
      <c r="U6" s="7">
        <f t="shared" si="1"/>
        <v>-6.4</v>
      </c>
      <c r="V6" s="7">
        <f t="shared" si="2"/>
        <v>-0.35</v>
      </c>
      <c r="W6" s="1">
        <v>42371</v>
      </c>
      <c r="X6" t="s">
        <v>40</v>
      </c>
      <c r="Y6" t="s">
        <v>41</v>
      </c>
      <c r="Z6" t="s">
        <v>38</v>
      </c>
      <c r="AA6" s="1">
        <v>42369</v>
      </c>
      <c r="AB6" t="s">
        <v>42</v>
      </c>
      <c r="AC6" s="57" t="s">
        <v>2302</v>
      </c>
    </row>
    <row r="7" spans="1:29">
      <c r="A7" t="s">
        <v>27</v>
      </c>
      <c r="B7" t="s">
        <v>28</v>
      </c>
      <c r="C7" t="s">
        <v>29</v>
      </c>
      <c r="D7" s="1">
        <v>42370</v>
      </c>
      <c r="E7" s="1">
        <v>42400</v>
      </c>
      <c r="F7" s="7">
        <v>0</v>
      </c>
      <c r="G7" s="7">
        <v>0</v>
      </c>
      <c r="I7" t="s">
        <v>30</v>
      </c>
      <c r="K7" t="s">
        <v>31</v>
      </c>
      <c r="M7" t="s">
        <v>32</v>
      </c>
      <c r="N7" t="s">
        <v>33</v>
      </c>
      <c r="O7" t="s">
        <v>34</v>
      </c>
      <c r="P7" t="s">
        <v>35</v>
      </c>
      <c r="Q7">
        <v>-1</v>
      </c>
      <c r="R7" s="7">
        <v>6.4</v>
      </c>
      <c r="S7" s="7">
        <f t="shared" si="0"/>
        <v>-6.4</v>
      </c>
      <c r="T7" s="7">
        <v>6.4</v>
      </c>
      <c r="U7" s="7">
        <f t="shared" si="1"/>
        <v>-6.4</v>
      </c>
      <c r="V7" s="7">
        <f t="shared" si="2"/>
        <v>-0.35</v>
      </c>
      <c r="W7" s="1">
        <v>42371</v>
      </c>
      <c r="X7" t="s">
        <v>40</v>
      </c>
      <c r="Y7" t="s">
        <v>41</v>
      </c>
      <c r="Z7" t="s">
        <v>38</v>
      </c>
      <c r="AA7" s="1">
        <v>42369</v>
      </c>
      <c r="AB7" t="s">
        <v>42</v>
      </c>
      <c r="AC7" s="57" t="s">
        <v>2302</v>
      </c>
    </row>
    <row r="8" spans="1:29">
      <c r="A8" t="s">
        <v>27</v>
      </c>
      <c r="B8" t="s">
        <v>28</v>
      </c>
      <c r="C8" t="s">
        <v>29</v>
      </c>
      <c r="D8" s="1">
        <v>42370</v>
      </c>
      <c r="E8" s="1">
        <v>42400</v>
      </c>
      <c r="F8" s="7">
        <v>0</v>
      </c>
      <c r="G8" s="7">
        <v>0</v>
      </c>
      <c r="I8" t="s">
        <v>30</v>
      </c>
      <c r="K8" t="s">
        <v>31</v>
      </c>
      <c r="M8" t="s">
        <v>32</v>
      </c>
      <c r="N8" t="s">
        <v>33</v>
      </c>
      <c r="O8" t="s">
        <v>34</v>
      </c>
      <c r="P8" t="s">
        <v>35</v>
      </c>
      <c r="Q8">
        <v>-1</v>
      </c>
      <c r="R8" s="7">
        <v>6.4</v>
      </c>
      <c r="S8" s="7">
        <f t="shared" si="0"/>
        <v>-6.4</v>
      </c>
      <c r="T8" s="7">
        <v>6.4</v>
      </c>
      <c r="U8" s="7">
        <f t="shared" si="1"/>
        <v>-6.4</v>
      </c>
      <c r="V8" s="7">
        <f t="shared" si="2"/>
        <v>-0.35</v>
      </c>
      <c r="W8" s="1">
        <v>42371</v>
      </c>
      <c r="X8" t="s">
        <v>40</v>
      </c>
      <c r="Y8" t="s">
        <v>41</v>
      </c>
      <c r="Z8" t="s">
        <v>38</v>
      </c>
      <c r="AA8" s="1">
        <v>42369</v>
      </c>
      <c r="AB8" t="s">
        <v>42</v>
      </c>
      <c r="AC8" s="57" t="s">
        <v>2302</v>
      </c>
    </row>
    <row r="9" spans="1:29">
      <c r="A9" t="s">
        <v>27</v>
      </c>
      <c r="B9" t="s">
        <v>28</v>
      </c>
      <c r="C9" t="s">
        <v>29</v>
      </c>
      <c r="D9" s="1">
        <v>42370</v>
      </c>
      <c r="E9" s="1">
        <v>42400</v>
      </c>
      <c r="F9" s="7">
        <v>0</v>
      </c>
      <c r="G9" s="7">
        <v>0</v>
      </c>
      <c r="I9" t="s">
        <v>30</v>
      </c>
      <c r="K9" t="s">
        <v>31</v>
      </c>
      <c r="M9" t="s">
        <v>32</v>
      </c>
      <c r="N9" t="s">
        <v>33</v>
      </c>
      <c r="O9" t="s">
        <v>34</v>
      </c>
      <c r="P9" t="s">
        <v>35</v>
      </c>
      <c r="Q9">
        <v>-1</v>
      </c>
      <c r="R9" s="7">
        <v>6.4</v>
      </c>
      <c r="S9" s="7">
        <f t="shared" si="0"/>
        <v>-6.4</v>
      </c>
      <c r="T9" s="7">
        <v>6.4</v>
      </c>
      <c r="U9" s="7">
        <f t="shared" si="1"/>
        <v>-6.4</v>
      </c>
      <c r="V9" s="7">
        <f t="shared" si="2"/>
        <v>-0.35</v>
      </c>
      <c r="W9" s="1">
        <v>42371</v>
      </c>
      <c r="X9" t="s">
        <v>36</v>
      </c>
      <c r="Y9" t="s">
        <v>37</v>
      </c>
      <c r="Z9" t="s">
        <v>38</v>
      </c>
      <c r="AA9" s="1">
        <v>42369</v>
      </c>
      <c r="AB9" t="s">
        <v>43</v>
      </c>
      <c r="AC9" s="57" t="s">
        <v>2302</v>
      </c>
    </row>
    <row r="10" spans="1:29">
      <c r="A10" t="s">
        <v>27</v>
      </c>
      <c r="B10" t="s">
        <v>28</v>
      </c>
      <c r="C10" t="s">
        <v>29</v>
      </c>
      <c r="D10" s="1">
        <v>42370</v>
      </c>
      <c r="E10" s="1">
        <v>42400</v>
      </c>
      <c r="F10" s="7">
        <v>0</v>
      </c>
      <c r="G10" s="7">
        <v>0</v>
      </c>
      <c r="I10" t="s">
        <v>30</v>
      </c>
      <c r="K10" t="s">
        <v>31</v>
      </c>
      <c r="M10" t="s">
        <v>32</v>
      </c>
      <c r="N10" t="s">
        <v>33</v>
      </c>
      <c r="O10" t="s">
        <v>34</v>
      </c>
      <c r="P10" t="s">
        <v>35</v>
      </c>
      <c r="Q10">
        <v>-1</v>
      </c>
      <c r="R10" s="7">
        <v>6.4</v>
      </c>
      <c r="S10" s="7">
        <f t="shared" si="0"/>
        <v>-6.4</v>
      </c>
      <c r="T10" s="7">
        <v>6.4</v>
      </c>
      <c r="U10" s="7">
        <f t="shared" si="1"/>
        <v>-6.4</v>
      </c>
      <c r="V10" s="7">
        <f t="shared" si="2"/>
        <v>-0.35</v>
      </c>
      <c r="W10" s="1">
        <v>42371</v>
      </c>
      <c r="X10" t="s">
        <v>36</v>
      </c>
      <c r="Y10" t="s">
        <v>37</v>
      </c>
      <c r="Z10" t="s">
        <v>38</v>
      </c>
      <c r="AA10" s="1">
        <v>42369</v>
      </c>
      <c r="AB10" t="s">
        <v>43</v>
      </c>
      <c r="AC10" s="57" t="s">
        <v>2302</v>
      </c>
    </row>
    <row r="11" spans="1:29">
      <c r="A11" t="s">
        <v>27</v>
      </c>
      <c r="B11" t="s">
        <v>28</v>
      </c>
      <c r="C11" t="s">
        <v>29</v>
      </c>
      <c r="D11" s="1">
        <v>42370</v>
      </c>
      <c r="E11" s="1">
        <v>42400</v>
      </c>
      <c r="F11" s="7">
        <v>0</v>
      </c>
      <c r="G11" s="7">
        <v>0</v>
      </c>
      <c r="I11" t="s">
        <v>30</v>
      </c>
      <c r="K11" t="s">
        <v>31</v>
      </c>
      <c r="M11" t="s">
        <v>32</v>
      </c>
      <c r="N11" t="s">
        <v>33</v>
      </c>
      <c r="O11" t="s">
        <v>34</v>
      </c>
      <c r="P11" t="s">
        <v>35</v>
      </c>
      <c r="Q11">
        <v>-1</v>
      </c>
      <c r="R11" s="7">
        <v>6.4</v>
      </c>
      <c r="S11" s="7">
        <f t="shared" si="0"/>
        <v>-6.4</v>
      </c>
      <c r="T11" s="7">
        <v>6.4</v>
      </c>
      <c r="U11" s="7">
        <f t="shared" si="1"/>
        <v>-6.4</v>
      </c>
      <c r="V11" s="7">
        <f t="shared" si="2"/>
        <v>-0.35</v>
      </c>
      <c r="W11" s="1">
        <v>42371</v>
      </c>
      <c r="X11" t="s">
        <v>36</v>
      </c>
      <c r="Y11" t="s">
        <v>37</v>
      </c>
      <c r="Z11" t="s">
        <v>38</v>
      </c>
      <c r="AA11" s="1">
        <v>42369</v>
      </c>
      <c r="AB11" t="s">
        <v>43</v>
      </c>
      <c r="AC11" s="57" t="s">
        <v>2302</v>
      </c>
    </row>
    <row r="12" spans="1:29">
      <c r="A12" t="s">
        <v>27</v>
      </c>
      <c r="B12" t="s">
        <v>28</v>
      </c>
      <c r="C12" t="s">
        <v>29</v>
      </c>
      <c r="D12" s="1">
        <v>42370</v>
      </c>
      <c r="E12" s="1">
        <v>42400</v>
      </c>
      <c r="F12" s="7">
        <v>0</v>
      </c>
      <c r="G12" s="7">
        <v>0</v>
      </c>
      <c r="I12" t="s">
        <v>30</v>
      </c>
      <c r="K12" t="s">
        <v>31</v>
      </c>
      <c r="M12" t="s">
        <v>32</v>
      </c>
      <c r="N12" t="s">
        <v>33</v>
      </c>
      <c r="O12" t="s">
        <v>34</v>
      </c>
      <c r="P12" t="s">
        <v>35</v>
      </c>
      <c r="Q12">
        <v>-1</v>
      </c>
      <c r="R12" s="7">
        <v>6.4</v>
      </c>
      <c r="S12" s="7">
        <f t="shared" si="0"/>
        <v>-6.4</v>
      </c>
      <c r="T12" s="7">
        <v>6.4</v>
      </c>
      <c r="U12" s="7">
        <f t="shared" si="1"/>
        <v>-6.4</v>
      </c>
      <c r="V12" s="7">
        <f t="shared" si="2"/>
        <v>-0.35</v>
      </c>
      <c r="W12" s="1">
        <v>42371</v>
      </c>
      <c r="X12" t="s">
        <v>36</v>
      </c>
      <c r="Y12" t="s">
        <v>37</v>
      </c>
      <c r="Z12" t="s">
        <v>38</v>
      </c>
      <c r="AA12" s="1">
        <v>42369</v>
      </c>
      <c r="AB12" t="s">
        <v>43</v>
      </c>
      <c r="AC12" s="57" t="s">
        <v>2302</v>
      </c>
    </row>
    <row r="13" spans="1:29">
      <c r="A13" t="s">
        <v>27</v>
      </c>
      <c r="B13" t="s">
        <v>28</v>
      </c>
      <c r="C13" t="s">
        <v>29</v>
      </c>
      <c r="D13" s="1">
        <v>42370</v>
      </c>
      <c r="E13" s="1">
        <v>42400</v>
      </c>
      <c r="F13" s="7">
        <v>0</v>
      </c>
      <c r="G13" s="7">
        <v>0</v>
      </c>
      <c r="I13" t="s">
        <v>30</v>
      </c>
      <c r="K13" t="s">
        <v>31</v>
      </c>
      <c r="M13" t="s">
        <v>32</v>
      </c>
      <c r="N13" t="s">
        <v>33</v>
      </c>
      <c r="O13" t="s">
        <v>34</v>
      </c>
      <c r="P13" t="s">
        <v>35</v>
      </c>
      <c r="Q13">
        <v>-1</v>
      </c>
      <c r="R13" s="7">
        <v>6.4</v>
      </c>
      <c r="S13" s="7">
        <f t="shared" si="0"/>
        <v>-6.4</v>
      </c>
      <c r="T13" s="7">
        <v>6.4</v>
      </c>
      <c r="U13" s="7">
        <f t="shared" si="1"/>
        <v>-6.4</v>
      </c>
      <c r="V13" s="7">
        <f t="shared" si="2"/>
        <v>-0.35</v>
      </c>
      <c r="W13" s="1">
        <v>42371</v>
      </c>
      <c r="X13" t="s">
        <v>36</v>
      </c>
      <c r="Y13" t="s">
        <v>37</v>
      </c>
      <c r="Z13" t="s">
        <v>38</v>
      </c>
      <c r="AA13" s="1">
        <v>42369</v>
      </c>
      <c r="AB13" t="s">
        <v>43</v>
      </c>
      <c r="AC13" s="57" t="s">
        <v>2302</v>
      </c>
    </row>
    <row r="14" spans="1:29">
      <c r="A14" t="s">
        <v>27</v>
      </c>
      <c r="B14" t="s">
        <v>28</v>
      </c>
      <c r="C14" t="s">
        <v>29</v>
      </c>
      <c r="D14" s="1">
        <v>42370</v>
      </c>
      <c r="E14" s="1">
        <v>42400</v>
      </c>
      <c r="F14" s="7">
        <v>0</v>
      </c>
      <c r="G14" s="7">
        <v>0</v>
      </c>
      <c r="I14" t="s">
        <v>30</v>
      </c>
      <c r="K14" t="s">
        <v>31</v>
      </c>
      <c r="M14" t="s">
        <v>32</v>
      </c>
      <c r="N14" t="s">
        <v>33</v>
      </c>
      <c r="O14" t="s">
        <v>34</v>
      </c>
      <c r="P14" t="s">
        <v>35</v>
      </c>
      <c r="Q14">
        <v>-1</v>
      </c>
      <c r="R14" s="7">
        <v>6.4</v>
      </c>
      <c r="S14" s="7">
        <f t="shared" si="0"/>
        <v>-6.4</v>
      </c>
      <c r="T14" s="7">
        <v>6.4</v>
      </c>
      <c r="U14" s="7">
        <f t="shared" si="1"/>
        <v>-6.4</v>
      </c>
      <c r="V14" s="7">
        <f t="shared" si="2"/>
        <v>-0.35</v>
      </c>
      <c r="W14" s="1">
        <v>42371</v>
      </c>
      <c r="X14" t="s">
        <v>36</v>
      </c>
      <c r="Y14" t="s">
        <v>37</v>
      </c>
      <c r="Z14" t="s">
        <v>38</v>
      </c>
      <c r="AA14" s="1">
        <v>42369</v>
      </c>
      <c r="AB14" t="s">
        <v>43</v>
      </c>
      <c r="AC14" s="57" t="s">
        <v>2302</v>
      </c>
    </row>
    <row r="15" spans="1:29">
      <c r="A15" t="s">
        <v>27</v>
      </c>
      <c r="B15" t="s">
        <v>28</v>
      </c>
      <c r="C15" t="s">
        <v>73</v>
      </c>
      <c r="D15" s="1">
        <v>42373</v>
      </c>
      <c r="E15" s="1">
        <v>42403</v>
      </c>
      <c r="F15" s="7">
        <f>SUM(U15:U20)</f>
        <v>-38.5</v>
      </c>
      <c r="G15" s="7">
        <v>0</v>
      </c>
      <c r="I15" t="s">
        <v>30</v>
      </c>
      <c r="K15" t="s">
        <v>31</v>
      </c>
      <c r="M15" t="s">
        <v>32</v>
      </c>
      <c r="N15" t="s">
        <v>33</v>
      </c>
      <c r="O15" t="s">
        <v>34</v>
      </c>
      <c r="P15" t="s">
        <v>35</v>
      </c>
      <c r="Q15">
        <v>-1</v>
      </c>
      <c r="R15" s="7">
        <v>6.4</v>
      </c>
      <c r="S15" s="7">
        <f t="shared" si="0"/>
        <v>-6.4</v>
      </c>
      <c r="T15" s="7">
        <v>6.4</v>
      </c>
      <c r="U15" s="7">
        <f t="shared" si="1"/>
        <v>-6.4</v>
      </c>
      <c r="V15" s="7">
        <f t="shared" si="2"/>
        <v>-0.35</v>
      </c>
      <c r="W15" s="1">
        <v>42378</v>
      </c>
      <c r="X15" t="s">
        <v>40</v>
      </c>
      <c r="Y15" t="s">
        <v>41</v>
      </c>
      <c r="Z15" t="s">
        <v>38</v>
      </c>
      <c r="AA15" s="1">
        <v>42373</v>
      </c>
      <c r="AB15" t="s">
        <v>74</v>
      </c>
      <c r="AC15" s="57" t="s">
        <v>2302</v>
      </c>
    </row>
    <row r="16" spans="1:29">
      <c r="A16" t="s">
        <v>27</v>
      </c>
      <c r="B16" t="s">
        <v>28</v>
      </c>
      <c r="C16" t="s">
        <v>73</v>
      </c>
      <c r="D16" s="1">
        <v>42373</v>
      </c>
      <c r="E16" s="1">
        <v>42403</v>
      </c>
      <c r="F16" s="7">
        <v>0</v>
      </c>
      <c r="G16" s="7">
        <v>0</v>
      </c>
      <c r="I16" t="s">
        <v>30</v>
      </c>
      <c r="K16" t="s">
        <v>31</v>
      </c>
      <c r="M16" t="s">
        <v>32</v>
      </c>
      <c r="N16" t="s">
        <v>33</v>
      </c>
      <c r="O16" t="s">
        <v>34</v>
      </c>
      <c r="P16" t="s">
        <v>35</v>
      </c>
      <c r="Q16">
        <v>-1</v>
      </c>
      <c r="R16" s="7">
        <v>6.4</v>
      </c>
      <c r="S16" s="7">
        <f t="shared" si="0"/>
        <v>-6.4</v>
      </c>
      <c r="T16" s="7">
        <v>6.4</v>
      </c>
      <c r="U16" s="7">
        <f t="shared" si="1"/>
        <v>-6.4</v>
      </c>
      <c r="V16" s="7">
        <f t="shared" si="2"/>
        <v>-0.35</v>
      </c>
      <c r="W16" s="1">
        <v>42378</v>
      </c>
      <c r="X16" t="s">
        <v>40</v>
      </c>
      <c r="Y16" t="s">
        <v>41</v>
      </c>
      <c r="Z16" t="s">
        <v>38</v>
      </c>
      <c r="AA16" s="1">
        <v>42373</v>
      </c>
      <c r="AB16" t="s">
        <v>74</v>
      </c>
      <c r="AC16" s="57" t="s">
        <v>2302</v>
      </c>
    </row>
    <row r="17" spans="1:29">
      <c r="A17" t="s">
        <v>27</v>
      </c>
      <c r="B17" t="s">
        <v>28</v>
      </c>
      <c r="C17" t="s">
        <v>73</v>
      </c>
      <c r="D17" s="1">
        <v>42373</v>
      </c>
      <c r="E17" s="1">
        <v>42403</v>
      </c>
      <c r="F17" s="7">
        <v>0</v>
      </c>
      <c r="G17" s="7">
        <v>0</v>
      </c>
      <c r="I17" t="s">
        <v>30</v>
      </c>
      <c r="K17" t="s">
        <v>31</v>
      </c>
      <c r="M17" t="s">
        <v>32</v>
      </c>
      <c r="N17" t="s">
        <v>33</v>
      </c>
      <c r="O17" t="s">
        <v>34</v>
      </c>
      <c r="P17" t="s">
        <v>35</v>
      </c>
      <c r="Q17">
        <v>-1</v>
      </c>
      <c r="R17" s="7">
        <v>6.4</v>
      </c>
      <c r="S17" s="7">
        <f t="shared" si="0"/>
        <v>-6.4</v>
      </c>
      <c r="T17" s="7">
        <v>6.4</v>
      </c>
      <c r="U17" s="7">
        <f t="shared" si="1"/>
        <v>-6.4</v>
      </c>
      <c r="V17" s="7">
        <f t="shared" si="2"/>
        <v>-0.35</v>
      </c>
      <c r="W17" s="1">
        <v>42378</v>
      </c>
      <c r="X17" t="s">
        <v>40</v>
      </c>
      <c r="Y17" t="s">
        <v>41</v>
      </c>
      <c r="Z17" t="s">
        <v>38</v>
      </c>
      <c r="AA17" s="1">
        <v>42373</v>
      </c>
      <c r="AB17" t="s">
        <v>74</v>
      </c>
      <c r="AC17" s="57" t="s">
        <v>2302</v>
      </c>
    </row>
    <row r="18" spans="1:29">
      <c r="A18" t="s">
        <v>27</v>
      </c>
      <c r="B18" t="s">
        <v>28</v>
      </c>
      <c r="C18" t="s">
        <v>73</v>
      </c>
      <c r="D18" s="1">
        <v>42373</v>
      </c>
      <c r="E18" s="1">
        <v>42403</v>
      </c>
      <c r="F18" s="7">
        <v>0</v>
      </c>
      <c r="G18" s="7">
        <v>0</v>
      </c>
      <c r="I18" t="s">
        <v>30</v>
      </c>
      <c r="K18" t="s">
        <v>31</v>
      </c>
      <c r="M18" t="s">
        <v>32</v>
      </c>
      <c r="N18" t="s">
        <v>33</v>
      </c>
      <c r="O18" t="s">
        <v>34</v>
      </c>
      <c r="P18" t="s">
        <v>35</v>
      </c>
      <c r="Q18">
        <v>-1</v>
      </c>
      <c r="R18" s="7">
        <v>6.4</v>
      </c>
      <c r="S18" s="7">
        <f t="shared" si="0"/>
        <v>-6.4</v>
      </c>
      <c r="T18" s="7">
        <v>6.4</v>
      </c>
      <c r="U18" s="7">
        <f t="shared" si="1"/>
        <v>-6.4</v>
      </c>
      <c r="V18" s="7">
        <f t="shared" si="2"/>
        <v>-0.35</v>
      </c>
      <c r="W18" s="1">
        <v>42378</v>
      </c>
      <c r="X18" t="s">
        <v>40</v>
      </c>
      <c r="Y18" t="s">
        <v>41</v>
      </c>
      <c r="Z18" t="s">
        <v>38</v>
      </c>
      <c r="AA18" s="1">
        <v>42373</v>
      </c>
      <c r="AB18" t="s">
        <v>74</v>
      </c>
      <c r="AC18" s="57" t="s">
        <v>2302</v>
      </c>
    </row>
    <row r="19" spans="1:29">
      <c r="A19" t="s">
        <v>27</v>
      </c>
      <c r="B19" t="s">
        <v>28</v>
      </c>
      <c r="C19" t="s">
        <v>73</v>
      </c>
      <c r="D19" s="1">
        <v>42373</v>
      </c>
      <c r="E19" s="1">
        <v>42403</v>
      </c>
      <c r="F19" s="7">
        <v>0</v>
      </c>
      <c r="G19" s="7">
        <v>0</v>
      </c>
      <c r="I19" t="s">
        <v>30</v>
      </c>
      <c r="K19" t="s">
        <v>31</v>
      </c>
      <c r="M19" t="s">
        <v>32</v>
      </c>
      <c r="N19" t="s">
        <v>33</v>
      </c>
      <c r="O19" t="s">
        <v>34</v>
      </c>
      <c r="P19" t="s">
        <v>35</v>
      </c>
      <c r="Q19">
        <v>-1</v>
      </c>
      <c r="R19" s="7">
        <v>6.4</v>
      </c>
      <c r="S19" s="7">
        <f t="shared" si="0"/>
        <v>-6.4</v>
      </c>
      <c r="T19" s="7">
        <v>6.4</v>
      </c>
      <c r="U19" s="7">
        <f t="shared" si="1"/>
        <v>-6.4</v>
      </c>
      <c r="V19" s="7">
        <f t="shared" si="2"/>
        <v>-0.35</v>
      </c>
      <c r="W19" s="1">
        <v>42378</v>
      </c>
      <c r="X19" t="s">
        <v>40</v>
      </c>
      <c r="Y19" t="s">
        <v>41</v>
      </c>
      <c r="Z19" t="s">
        <v>38</v>
      </c>
      <c r="AA19" s="1">
        <v>42373</v>
      </c>
      <c r="AB19" t="s">
        <v>74</v>
      </c>
      <c r="AC19" s="57" t="s">
        <v>2302</v>
      </c>
    </row>
    <row r="20" spans="1:29">
      <c r="A20" t="s">
        <v>27</v>
      </c>
      <c r="B20" t="s">
        <v>28</v>
      </c>
      <c r="C20" t="s">
        <v>73</v>
      </c>
      <c r="D20" s="1">
        <v>42373</v>
      </c>
      <c r="E20" s="1">
        <v>42403</v>
      </c>
      <c r="F20" s="7">
        <v>0</v>
      </c>
      <c r="G20" s="7">
        <v>0</v>
      </c>
      <c r="I20" t="s">
        <v>30</v>
      </c>
      <c r="K20" t="s">
        <v>75</v>
      </c>
      <c r="M20" t="s">
        <v>32</v>
      </c>
      <c r="N20" t="s">
        <v>46</v>
      </c>
      <c r="O20" t="s">
        <v>47</v>
      </c>
      <c r="P20" t="s">
        <v>48</v>
      </c>
      <c r="Q20">
        <v>-1</v>
      </c>
      <c r="R20" s="7">
        <v>6.5</v>
      </c>
      <c r="S20" s="7">
        <f t="shared" si="0"/>
        <v>-6.5</v>
      </c>
      <c r="T20" s="7">
        <v>6.5</v>
      </c>
      <c r="U20" s="7">
        <f t="shared" si="1"/>
        <v>-6.5</v>
      </c>
      <c r="V20" s="130">
        <f t="shared" si="2"/>
        <v>-0.35</v>
      </c>
      <c r="W20" s="5">
        <v>42378</v>
      </c>
      <c r="X20" s="4" t="s">
        <v>76</v>
      </c>
      <c r="Y20" s="4" t="s">
        <v>77</v>
      </c>
      <c r="Z20" s="4" t="s">
        <v>78</v>
      </c>
      <c r="AA20" s="5">
        <v>42373</v>
      </c>
      <c r="AB20" t="s">
        <v>79</v>
      </c>
      <c r="AC20" s="57" t="s">
        <v>2302</v>
      </c>
    </row>
    <row r="21" spans="1:29">
      <c r="A21" t="s">
        <v>27</v>
      </c>
      <c r="B21" t="s">
        <v>28</v>
      </c>
      <c r="C21" t="s">
        <v>114</v>
      </c>
      <c r="D21" s="1">
        <v>42374</v>
      </c>
      <c r="E21" s="1">
        <v>42404</v>
      </c>
      <c r="F21" s="7">
        <f>SUM(U21:U28)</f>
        <v>-51.3</v>
      </c>
      <c r="G21" s="7">
        <v>0</v>
      </c>
      <c r="I21" t="s">
        <v>30</v>
      </c>
      <c r="K21" t="s">
        <v>115</v>
      </c>
      <c r="M21" t="s">
        <v>32</v>
      </c>
      <c r="N21" t="s">
        <v>46</v>
      </c>
      <c r="O21" t="s">
        <v>47</v>
      </c>
      <c r="P21" t="s">
        <v>48</v>
      </c>
      <c r="Q21">
        <v>-1</v>
      </c>
      <c r="R21" s="7">
        <v>6.5</v>
      </c>
      <c r="S21" s="7">
        <f t="shared" si="0"/>
        <v>-6.5</v>
      </c>
      <c r="T21" s="7">
        <v>6.5</v>
      </c>
      <c r="U21" s="7">
        <f t="shared" si="1"/>
        <v>-6.5</v>
      </c>
      <c r="V21" s="7">
        <f t="shared" si="2"/>
        <v>-0.35</v>
      </c>
      <c r="W21" s="1">
        <v>42378</v>
      </c>
      <c r="X21" t="s">
        <v>116</v>
      </c>
      <c r="Y21" t="s">
        <v>117</v>
      </c>
      <c r="Z21" t="s">
        <v>38</v>
      </c>
      <c r="AA21" s="1">
        <v>42374</v>
      </c>
      <c r="AB21" t="s">
        <v>118</v>
      </c>
      <c r="AC21" s="57" t="s">
        <v>2302</v>
      </c>
    </row>
    <row r="22" spans="1:29">
      <c r="A22" t="s">
        <v>27</v>
      </c>
      <c r="B22" t="s">
        <v>28</v>
      </c>
      <c r="C22" t="s">
        <v>114</v>
      </c>
      <c r="D22" s="1">
        <v>42374</v>
      </c>
      <c r="E22" s="1">
        <v>42404</v>
      </c>
      <c r="F22" s="7">
        <v>0</v>
      </c>
      <c r="G22" s="7">
        <v>0</v>
      </c>
      <c r="I22" t="s">
        <v>30</v>
      </c>
      <c r="K22" t="s">
        <v>119</v>
      </c>
      <c r="M22" t="s">
        <v>32</v>
      </c>
      <c r="N22" t="s">
        <v>33</v>
      </c>
      <c r="O22" t="s">
        <v>34</v>
      </c>
      <c r="P22" t="s">
        <v>35</v>
      </c>
      <c r="Q22">
        <v>-1</v>
      </c>
      <c r="R22" s="7">
        <v>6.4</v>
      </c>
      <c r="S22" s="7">
        <f t="shared" si="0"/>
        <v>-6.4</v>
      </c>
      <c r="T22" s="7">
        <v>6.4</v>
      </c>
      <c r="U22" s="7">
        <f t="shared" si="1"/>
        <v>-6.4</v>
      </c>
      <c r="V22" s="7">
        <f t="shared" si="2"/>
        <v>-0.35</v>
      </c>
      <c r="W22" s="1">
        <v>42378</v>
      </c>
      <c r="X22" t="s">
        <v>120</v>
      </c>
      <c r="Y22" t="s">
        <v>121</v>
      </c>
      <c r="Z22" t="s">
        <v>38</v>
      </c>
      <c r="AA22" s="1">
        <v>42374</v>
      </c>
      <c r="AB22" t="s">
        <v>122</v>
      </c>
      <c r="AC22" s="57" t="s">
        <v>2302</v>
      </c>
    </row>
    <row r="23" spans="1:29">
      <c r="A23" t="s">
        <v>27</v>
      </c>
      <c r="B23" t="s">
        <v>28</v>
      </c>
      <c r="C23" t="s">
        <v>114</v>
      </c>
      <c r="D23" s="1">
        <v>42374</v>
      </c>
      <c r="E23" s="1">
        <v>42404</v>
      </c>
      <c r="F23" s="7">
        <v>0</v>
      </c>
      <c r="G23" s="7">
        <v>0</v>
      </c>
      <c r="I23" t="s">
        <v>30</v>
      </c>
      <c r="K23" t="s">
        <v>119</v>
      </c>
      <c r="M23" t="s">
        <v>32</v>
      </c>
      <c r="N23" t="s">
        <v>33</v>
      </c>
      <c r="O23" t="s">
        <v>34</v>
      </c>
      <c r="P23" t="s">
        <v>35</v>
      </c>
      <c r="Q23">
        <v>-1</v>
      </c>
      <c r="R23" s="7">
        <v>6.4</v>
      </c>
      <c r="S23" s="7">
        <f t="shared" si="0"/>
        <v>-6.4</v>
      </c>
      <c r="T23" s="7">
        <v>6.4</v>
      </c>
      <c r="U23" s="7">
        <f t="shared" si="1"/>
        <v>-6.4</v>
      </c>
      <c r="V23" s="7">
        <f t="shared" si="2"/>
        <v>-0.35</v>
      </c>
      <c r="W23" s="1">
        <v>42378</v>
      </c>
      <c r="X23" t="s">
        <v>120</v>
      </c>
      <c r="Y23" t="s">
        <v>121</v>
      </c>
      <c r="Z23" t="s">
        <v>38</v>
      </c>
      <c r="AA23" s="1">
        <v>42374</v>
      </c>
      <c r="AB23" t="s">
        <v>122</v>
      </c>
      <c r="AC23" s="57" t="s">
        <v>2302</v>
      </c>
    </row>
    <row r="24" spans="1:29">
      <c r="A24" t="s">
        <v>27</v>
      </c>
      <c r="B24" t="s">
        <v>28</v>
      </c>
      <c r="C24" t="s">
        <v>114</v>
      </c>
      <c r="D24" s="1">
        <v>42374</v>
      </c>
      <c r="E24" s="1">
        <v>42404</v>
      </c>
      <c r="F24" s="7">
        <v>0</v>
      </c>
      <c r="G24" s="7">
        <v>0</v>
      </c>
      <c r="I24" t="s">
        <v>30</v>
      </c>
      <c r="K24" t="s">
        <v>119</v>
      </c>
      <c r="M24" t="s">
        <v>32</v>
      </c>
      <c r="N24" t="s">
        <v>33</v>
      </c>
      <c r="O24" t="s">
        <v>34</v>
      </c>
      <c r="P24" t="s">
        <v>35</v>
      </c>
      <c r="Q24">
        <v>-1</v>
      </c>
      <c r="R24" s="7">
        <v>6.4</v>
      </c>
      <c r="S24" s="7">
        <f t="shared" si="0"/>
        <v>-6.4</v>
      </c>
      <c r="T24" s="7">
        <v>6.4</v>
      </c>
      <c r="U24" s="7">
        <f t="shared" si="1"/>
        <v>-6.4</v>
      </c>
      <c r="V24" s="7">
        <f t="shared" si="2"/>
        <v>-0.35</v>
      </c>
      <c r="W24" s="1">
        <v>42378</v>
      </c>
      <c r="X24" t="s">
        <v>120</v>
      </c>
      <c r="Y24" t="s">
        <v>121</v>
      </c>
      <c r="Z24" t="s">
        <v>38</v>
      </c>
      <c r="AA24" s="1">
        <v>42374</v>
      </c>
      <c r="AB24" t="s">
        <v>122</v>
      </c>
      <c r="AC24" s="57" t="s">
        <v>2302</v>
      </c>
    </row>
    <row r="25" spans="1:29">
      <c r="A25" t="s">
        <v>27</v>
      </c>
      <c r="B25" t="s">
        <v>28</v>
      </c>
      <c r="C25" t="s">
        <v>114</v>
      </c>
      <c r="D25" s="1">
        <v>42374</v>
      </c>
      <c r="E25" s="1">
        <v>42404</v>
      </c>
      <c r="F25" s="7">
        <v>0</v>
      </c>
      <c r="G25" s="7">
        <v>0</v>
      </c>
      <c r="I25" t="s">
        <v>30</v>
      </c>
      <c r="K25" t="s">
        <v>119</v>
      </c>
      <c r="M25" t="s">
        <v>32</v>
      </c>
      <c r="N25" t="s">
        <v>33</v>
      </c>
      <c r="O25" t="s">
        <v>34</v>
      </c>
      <c r="P25" t="s">
        <v>35</v>
      </c>
      <c r="Q25">
        <v>-1</v>
      </c>
      <c r="R25" s="7">
        <v>6.4</v>
      </c>
      <c r="S25" s="7">
        <f t="shared" si="0"/>
        <v>-6.4</v>
      </c>
      <c r="T25" s="7">
        <v>6.4</v>
      </c>
      <c r="U25" s="7">
        <f t="shared" si="1"/>
        <v>-6.4</v>
      </c>
      <c r="V25" s="7">
        <f t="shared" si="2"/>
        <v>-0.35</v>
      </c>
      <c r="W25" s="1">
        <v>42378</v>
      </c>
      <c r="X25" t="s">
        <v>120</v>
      </c>
      <c r="Y25" t="s">
        <v>121</v>
      </c>
      <c r="Z25" t="s">
        <v>38</v>
      </c>
      <c r="AA25" s="1">
        <v>42374</v>
      </c>
      <c r="AB25" t="s">
        <v>122</v>
      </c>
      <c r="AC25" s="57" t="s">
        <v>2302</v>
      </c>
    </row>
    <row r="26" spans="1:29">
      <c r="A26" t="s">
        <v>27</v>
      </c>
      <c r="B26" t="s">
        <v>28</v>
      </c>
      <c r="C26" t="s">
        <v>114</v>
      </c>
      <c r="D26" s="1">
        <v>42374</v>
      </c>
      <c r="E26" s="1">
        <v>42404</v>
      </c>
      <c r="F26" s="7">
        <v>0</v>
      </c>
      <c r="G26" s="7">
        <v>0</v>
      </c>
      <c r="I26" t="s">
        <v>30</v>
      </c>
      <c r="K26" t="s">
        <v>119</v>
      </c>
      <c r="M26" t="s">
        <v>32</v>
      </c>
      <c r="N26" t="s">
        <v>33</v>
      </c>
      <c r="O26" t="s">
        <v>34</v>
      </c>
      <c r="P26" t="s">
        <v>35</v>
      </c>
      <c r="Q26">
        <v>-1</v>
      </c>
      <c r="R26" s="7">
        <v>6.4</v>
      </c>
      <c r="S26" s="7">
        <f t="shared" si="0"/>
        <v>-6.4</v>
      </c>
      <c r="T26" s="7">
        <v>6.4</v>
      </c>
      <c r="U26" s="7">
        <f t="shared" si="1"/>
        <v>-6.4</v>
      </c>
      <c r="V26" s="7">
        <f t="shared" si="2"/>
        <v>-0.35</v>
      </c>
      <c r="W26" s="1">
        <v>42378</v>
      </c>
      <c r="X26" t="s">
        <v>120</v>
      </c>
      <c r="Y26" t="s">
        <v>121</v>
      </c>
      <c r="Z26" t="s">
        <v>38</v>
      </c>
      <c r="AA26" s="1">
        <v>42374</v>
      </c>
      <c r="AB26" t="s">
        <v>122</v>
      </c>
      <c r="AC26" s="57" t="s">
        <v>2302</v>
      </c>
    </row>
    <row r="27" spans="1:29">
      <c r="A27" t="s">
        <v>27</v>
      </c>
      <c r="B27" t="s">
        <v>28</v>
      </c>
      <c r="C27" t="s">
        <v>114</v>
      </c>
      <c r="D27" s="1">
        <v>42374</v>
      </c>
      <c r="E27" s="1">
        <v>42404</v>
      </c>
      <c r="F27" s="7">
        <v>0</v>
      </c>
      <c r="G27" s="7">
        <v>0</v>
      </c>
      <c r="I27" t="s">
        <v>30</v>
      </c>
      <c r="K27" t="s">
        <v>119</v>
      </c>
      <c r="M27" t="s">
        <v>32</v>
      </c>
      <c r="N27" t="s">
        <v>33</v>
      </c>
      <c r="O27" t="s">
        <v>34</v>
      </c>
      <c r="P27" t="s">
        <v>35</v>
      </c>
      <c r="Q27">
        <v>-1</v>
      </c>
      <c r="R27" s="7">
        <v>6.4</v>
      </c>
      <c r="S27" s="7">
        <f t="shared" si="0"/>
        <v>-6.4</v>
      </c>
      <c r="T27" s="7">
        <v>6.4</v>
      </c>
      <c r="U27" s="7">
        <f t="shared" si="1"/>
        <v>-6.4</v>
      </c>
      <c r="V27" s="7">
        <f t="shared" si="2"/>
        <v>-0.35</v>
      </c>
      <c r="W27" s="1">
        <v>42378</v>
      </c>
      <c r="X27" t="s">
        <v>120</v>
      </c>
      <c r="Y27" t="s">
        <v>121</v>
      </c>
      <c r="Z27" t="s">
        <v>38</v>
      </c>
      <c r="AA27" s="1">
        <v>42374</v>
      </c>
      <c r="AB27" t="s">
        <v>122</v>
      </c>
      <c r="AC27" s="57" t="s">
        <v>2302</v>
      </c>
    </row>
    <row r="28" spans="1:29">
      <c r="A28" t="s">
        <v>27</v>
      </c>
      <c r="B28" t="s">
        <v>28</v>
      </c>
      <c r="C28" t="s">
        <v>114</v>
      </c>
      <c r="D28" s="1">
        <v>42374</v>
      </c>
      <c r="E28" s="1">
        <v>42404</v>
      </c>
      <c r="F28" s="7">
        <v>0</v>
      </c>
      <c r="G28" s="7">
        <v>0</v>
      </c>
      <c r="I28" t="s">
        <v>30</v>
      </c>
      <c r="K28" t="s">
        <v>119</v>
      </c>
      <c r="M28" t="s">
        <v>32</v>
      </c>
      <c r="N28" t="s">
        <v>33</v>
      </c>
      <c r="O28" t="s">
        <v>34</v>
      </c>
      <c r="P28" t="s">
        <v>35</v>
      </c>
      <c r="Q28">
        <v>-1</v>
      </c>
      <c r="R28" s="7">
        <v>6.4</v>
      </c>
      <c r="S28" s="7">
        <f t="shared" si="0"/>
        <v>-6.4</v>
      </c>
      <c r="T28" s="7">
        <v>6.4</v>
      </c>
      <c r="U28" s="7">
        <f t="shared" si="1"/>
        <v>-6.4</v>
      </c>
      <c r="V28" s="7">
        <f t="shared" si="2"/>
        <v>-0.35</v>
      </c>
      <c r="W28" s="1">
        <v>42378</v>
      </c>
      <c r="X28" t="s">
        <v>120</v>
      </c>
      <c r="Y28" t="s">
        <v>121</v>
      </c>
      <c r="Z28" t="s">
        <v>38</v>
      </c>
      <c r="AA28" s="1">
        <v>42374</v>
      </c>
      <c r="AB28" t="s">
        <v>122</v>
      </c>
      <c r="AC28" s="57" t="s">
        <v>2302</v>
      </c>
    </row>
    <row r="29" spans="1:29">
      <c r="A29" t="s">
        <v>27</v>
      </c>
      <c r="B29" t="s">
        <v>28</v>
      </c>
      <c r="C29" t="s">
        <v>150</v>
      </c>
      <c r="D29" s="1">
        <v>42375</v>
      </c>
      <c r="E29" s="1">
        <v>42405</v>
      </c>
      <c r="F29" s="7">
        <f>SUM(U29:U30)</f>
        <v>-13</v>
      </c>
      <c r="G29" s="7">
        <v>0</v>
      </c>
      <c r="I29" t="s">
        <v>30</v>
      </c>
      <c r="K29">
        <v>999026925540104</v>
      </c>
      <c r="M29" t="s">
        <v>32</v>
      </c>
      <c r="N29" t="s">
        <v>46</v>
      </c>
      <c r="O29" t="s">
        <v>47</v>
      </c>
      <c r="P29" t="s">
        <v>48</v>
      </c>
      <c r="Q29">
        <v>-1</v>
      </c>
      <c r="R29" s="7">
        <v>6.5</v>
      </c>
      <c r="S29" s="7">
        <f t="shared" si="0"/>
        <v>-6.5</v>
      </c>
      <c r="T29" s="7">
        <v>6.5</v>
      </c>
      <c r="U29" s="7">
        <f t="shared" si="1"/>
        <v>-6.5</v>
      </c>
      <c r="V29" s="7">
        <f t="shared" si="2"/>
        <v>-0.35</v>
      </c>
      <c r="W29" s="1">
        <v>42378</v>
      </c>
      <c r="X29" t="s">
        <v>54</v>
      </c>
      <c r="Y29" t="s">
        <v>55</v>
      </c>
      <c r="Z29" t="s">
        <v>56</v>
      </c>
      <c r="AA29" s="1">
        <v>42375</v>
      </c>
      <c r="AB29" t="s">
        <v>151</v>
      </c>
      <c r="AC29" s="57" t="s">
        <v>2302</v>
      </c>
    </row>
    <row r="30" spans="1:29">
      <c r="A30" t="s">
        <v>27</v>
      </c>
      <c r="B30" t="s">
        <v>28</v>
      </c>
      <c r="C30" t="s">
        <v>150</v>
      </c>
      <c r="D30" s="1">
        <v>42375</v>
      </c>
      <c r="E30" s="1">
        <v>42405</v>
      </c>
      <c r="F30" s="7">
        <v>0</v>
      </c>
      <c r="G30" s="7">
        <v>0</v>
      </c>
      <c r="I30" t="s">
        <v>30</v>
      </c>
      <c r="K30" t="s">
        <v>152</v>
      </c>
      <c r="M30" t="s">
        <v>32</v>
      </c>
      <c r="N30" t="s">
        <v>46</v>
      </c>
      <c r="O30" t="s">
        <v>47</v>
      </c>
      <c r="P30" t="s">
        <v>48</v>
      </c>
      <c r="Q30">
        <v>-1</v>
      </c>
      <c r="R30" s="7">
        <v>6.5</v>
      </c>
      <c r="S30" s="7">
        <f t="shared" si="0"/>
        <v>-6.5</v>
      </c>
      <c r="T30" s="7">
        <v>6.5</v>
      </c>
      <c r="U30" s="7">
        <f t="shared" si="1"/>
        <v>-6.5</v>
      </c>
      <c r="V30" s="7">
        <f t="shared" si="2"/>
        <v>-0.35</v>
      </c>
      <c r="W30" s="1">
        <v>42378</v>
      </c>
      <c r="X30" t="s">
        <v>153</v>
      </c>
      <c r="Y30" t="s">
        <v>154</v>
      </c>
      <c r="Z30" t="s">
        <v>38</v>
      </c>
      <c r="AA30" s="1">
        <v>42375</v>
      </c>
      <c r="AB30" t="s">
        <v>155</v>
      </c>
      <c r="AC30" s="57" t="s">
        <v>2302</v>
      </c>
    </row>
    <row r="31" spans="1:29">
      <c r="A31" t="s">
        <v>27</v>
      </c>
      <c r="B31" t="s">
        <v>28</v>
      </c>
      <c r="C31" t="s">
        <v>184</v>
      </c>
      <c r="D31" s="1">
        <v>42376</v>
      </c>
      <c r="E31" s="1">
        <v>42406</v>
      </c>
      <c r="F31" s="7">
        <f>U31</f>
        <v>-10.39</v>
      </c>
      <c r="G31" s="7">
        <v>0</v>
      </c>
      <c r="I31" t="s">
        <v>30</v>
      </c>
      <c r="K31" t="s">
        <v>185</v>
      </c>
      <c r="M31" t="s">
        <v>32</v>
      </c>
      <c r="N31" t="s">
        <v>186</v>
      </c>
      <c r="O31" t="s">
        <v>187</v>
      </c>
      <c r="P31" t="s">
        <v>48</v>
      </c>
      <c r="Q31">
        <v>-1</v>
      </c>
      <c r="R31" s="7">
        <v>10.39</v>
      </c>
      <c r="S31" s="7">
        <f t="shared" si="0"/>
        <v>-10.39</v>
      </c>
      <c r="T31" s="7">
        <v>10.39</v>
      </c>
      <c r="U31" s="7">
        <f t="shared" si="1"/>
        <v>-10.39</v>
      </c>
      <c r="V31" s="7">
        <f t="shared" si="2"/>
        <v>-0.35</v>
      </c>
      <c r="W31" s="1">
        <v>42378</v>
      </c>
      <c r="X31" t="s">
        <v>188</v>
      </c>
      <c r="Y31" t="s">
        <v>189</v>
      </c>
      <c r="Z31" t="s">
        <v>51</v>
      </c>
      <c r="AA31" s="1">
        <v>42376</v>
      </c>
      <c r="AB31" t="s">
        <v>190</v>
      </c>
      <c r="AC31" s="57" t="s">
        <v>2303</v>
      </c>
    </row>
    <row r="32" spans="1:29">
      <c r="A32" t="s">
        <v>27</v>
      </c>
      <c r="B32" t="s">
        <v>28</v>
      </c>
      <c r="C32" t="s">
        <v>293</v>
      </c>
      <c r="D32" s="1">
        <v>42382</v>
      </c>
      <c r="E32" s="1">
        <v>42412</v>
      </c>
      <c r="F32" s="7">
        <f>SUM(U32:U39)</f>
        <v>-51.4</v>
      </c>
      <c r="G32" s="7">
        <v>0</v>
      </c>
      <c r="I32" t="s">
        <v>30</v>
      </c>
      <c r="K32" t="s">
        <v>31</v>
      </c>
      <c r="M32" t="s">
        <v>32</v>
      </c>
      <c r="N32" t="s">
        <v>33</v>
      </c>
      <c r="O32" t="s">
        <v>34</v>
      </c>
      <c r="P32" t="s">
        <v>35</v>
      </c>
      <c r="Q32">
        <v>-1</v>
      </c>
      <c r="R32" s="7">
        <v>6.4</v>
      </c>
      <c r="S32" s="7">
        <f t="shared" si="0"/>
        <v>-6.4</v>
      </c>
      <c r="T32" s="7">
        <v>6.4</v>
      </c>
      <c r="U32" s="7">
        <f t="shared" si="1"/>
        <v>-6.4</v>
      </c>
      <c r="V32" s="7">
        <f t="shared" si="2"/>
        <v>-0.35</v>
      </c>
      <c r="W32" s="1">
        <v>42385</v>
      </c>
      <c r="X32" t="s">
        <v>294</v>
      </c>
      <c r="Y32" t="s">
        <v>295</v>
      </c>
      <c r="Z32" t="s">
        <v>38</v>
      </c>
      <c r="AA32" s="1">
        <v>42382</v>
      </c>
      <c r="AB32" t="s">
        <v>296</v>
      </c>
      <c r="AC32" s="57" t="s">
        <v>2302</v>
      </c>
    </row>
    <row r="33" spans="1:29">
      <c r="A33" t="s">
        <v>27</v>
      </c>
      <c r="B33" t="s">
        <v>28</v>
      </c>
      <c r="C33" t="s">
        <v>293</v>
      </c>
      <c r="D33" s="1">
        <v>42382</v>
      </c>
      <c r="E33" s="1">
        <v>42412</v>
      </c>
      <c r="F33" s="7">
        <v>0</v>
      </c>
      <c r="G33" s="7">
        <v>0</v>
      </c>
      <c r="I33" t="s">
        <v>30</v>
      </c>
      <c r="K33" t="s">
        <v>31</v>
      </c>
      <c r="M33" t="s">
        <v>32</v>
      </c>
      <c r="N33" t="s">
        <v>33</v>
      </c>
      <c r="O33" t="s">
        <v>34</v>
      </c>
      <c r="P33" t="s">
        <v>35</v>
      </c>
      <c r="Q33">
        <v>-1</v>
      </c>
      <c r="R33" s="7">
        <v>6.4</v>
      </c>
      <c r="S33" s="7">
        <f t="shared" si="0"/>
        <v>-6.4</v>
      </c>
      <c r="T33" s="7">
        <v>6.4</v>
      </c>
      <c r="U33" s="7">
        <f t="shared" si="1"/>
        <v>-6.4</v>
      </c>
      <c r="V33" s="7">
        <f t="shared" si="2"/>
        <v>-0.35</v>
      </c>
      <c r="W33" s="1">
        <v>42385</v>
      </c>
      <c r="X33" t="s">
        <v>294</v>
      </c>
      <c r="Y33" t="s">
        <v>295</v>
      </c>
      <c r="Z33" t="s">
        <v>38</v>
      </c>
      <c r="AA33" s="1">
        <v>42382</v>
      </c>
      <c r="AB33" t="s">
        <v>296</v>
      </c>
      <c r="AC33" s="57" t="s">
        <v>2302</v>
      </c>
    </row>
    <row r="34" spans="1:29">
      <c r="A34" t="s">
        <v>27</v>
      </c>
      <c r="B34" t="s">
        <v>28</v>
      </c>
      <c r="C34" t="s">
        <v>293</v>
      </c>
      <c r="D34" s="1">
        <v>42382</v>
      </c>
      <c r="E34" s="1">
        <v>42412</v>
      </c>
      <c r="F34" s="7">
        <v>0</v>
      </c>
      <c r="G34" s="7">
        <v>0</v>
      </c>
      <c r="I34" t="s">
        <v>30</v>
      </c>
      <c r="K34" t="s">
        <v>31</v>
      </c>
      <c r="M34" t="s">
        <v>32</v>
      </c>
      <c r="N34" t="s">
        <v>33</v>
      </c>
      <c r="O34" t="s">
        <v>34</v>
      </c>
      <c r="P34" t="s">
        <v>35</v>
      </c>
      <c r="Q34">
        <v>-1</v>
      </c>
      <c r="R34" s="7">
        <v>6.4</v>
      </c>
      <c r="S34" s="7">
        <f t="shared" ref="S34:S65" si="3">Q34*R34</f>
        <v>-6.4</v>
      </c>
      <c r="T34" s="7">
        <v>6.4</v>
      </c>
      <c r="U34" s="7">
        <f t="shared" ref="U34:U65" si="4">Q34*T34</f>
        <v>-6.4</v>
      </c>
      <c r="V34" s="7">
        <f t="shared" ref="V34:V65" si="5">Q34*0.35</f>
        <v>-0.35</v>
      </c>
      <c r="W34" s="1">
        <v>42385</v>
      </c>
      <c r="X34" t="s">
        <v>294</v>
      </c>
      <c r="Y34" t="s">
        <v>295</v>
      </c>
      <c r="Z34" t="s">
        <v>38</v>
      </c>
      <c r="AA34" s="1">
        <v>42382</v>
      </c>
      <c r="AB34" t="s">
        <v>296</v>
      </c>
      <c r="AC34" s="57" t="s">
        <v>2302</v>
      </c>
    </row>
    <row r="35" spans="1:29">
      <c r="A35" t="s">
        <v>27</v>
      </c>
      <c r="B35" t="s">
        <v>28</v>
      </c>
      <c r="C35" t="s">
        <v>293</v>
      </c>
      <c r="D35" s="1">
        <v>42382</v>
      </c>
      <c r="E35" s="1">
        <v>42412</v>
      </c>
      <c r="F35" s="7">
        <v>0</v>
      </c>
      <c r="G35" s="7">
        <v>0</v>
      </c>
      <c r="I35" t="s">
        <v>30</v>
      </c>
      <c r="K35" t="s">
        <v>31</v>
      </c>
      <c r="M35" t="s">
        <v>32</v>
      </c>
      <c r="N35" t="s">
        <v>33</v>
      </c>
      <c r="O35" t="s">
        <v>34</v>
      </c>
      <c r="P35" t="s">
        <v>35</v>
      </c>
      <c r="Q35">
        <v>-1</v>
      </c>
      <c r="R35" s="7">
        <v>6.4</v>
      </c>
      <c r="S35" s="7">
        <f t="shared" si="3"/>
        <v>-6.4</v>
      </c>
      <c r="T35" s="7">
        <v>6.4</v>
      </c>
      <c r="U35" s="7">
        <f t="shared" si="4"/>
        <v>-6.4</v>
      </c>
      <c r="V35" s="7">
        <f t="shared" si="5"/>
        <v>-0.35</v>
      </c>
      <c r="W35" s="1">
        <v>42385</v>
      </c>
      <c r="X35" t="s">
        <v>294</v>
      </c>
      <c r="Y35" t="s">
        <v>295</v>
      </c>
      <c r="Z35" t="s">
        <v>38</v>
      </c>
      <c r="AA35" s="1">
        <v>42382</v>
      </c>
      <c r="AB35" t="s">
        <v>296</v>
      </c>
      <c r="AC35" s="57" t="s">
        <v>2302</v>
      </c>
    </row>
    <row r="36" spans="1:29">
      <c r="A36" t="s">
        <v>27</v>
      </c>
      <c r="B36" t="s">
        <v>28</v>
      </c>
      <c r="C36" t="s">
        <v>293</v>
      </c>
      <c r="D36" s="1">
        <v>42382</v>
      </c>
      <c r="E36" s="1">
        <v>42412</v>
      </c>
      <c r="F36" s="7">
        <v>0</v>
      </c>
      <c r="G36" s="7">
        <v>0</v>
      </c>
      <c r="I36" t="s">
        <v>30</v>
      </c>
      <c r="K36" t="s">
        <v>31</v>
      </c>
      <c r="M36" t="s">
        <v>32</v>
      </c>
      <c r="N36" t="s">
        <v>33</v>
      </c>
      <c r="O36" t="s">
        <v>34</v>
      </c>
      <c r="P36" t="s">
        <v>35</v>
      </c>
      <c r="Q36">
        <v>-1</v>
      </c>
      <c r="R36" s="7">
        <v>6.4</v>
      </c>
      <c r="S36" s="7">
        <f t="shared" si="3"/>
        <v>-6.4</v>
      </c>
      <c r="T36" s="7">
        <v>6.4</v>
      </c>
      <c r="U36" s="7">
        <f t="shared" si="4"/>
        <v>-6.4</v>
      </c>
      <c r="V36" s="7">
        <f t="shared" si="5"/>
        <v>-0.35</v>
      </c>
      <c r="W36" s="1">
        <v>42385</v>
      </c>
      <c r="X36" t="s">
        <v>294</v>
      </c>
      <c r="Y36" t="s">
        <v>295</v>
      </c>
      <c r="Z36" t="s">
        <v>38</v>
      </c>
      <c r="AA36" s="1">
        <v>42382</v>
      </c>
      <c r="AB36" t="s">
        <v>296</v>
      </c>
      <c r="AC36" s="57" t="s">
        <v>2302</v>
      </c>
    </row>
    <row r="37" spans="1:29">
      <c r="A37" t="s">
        <v>27</v>
      </c>
      <c r="B37" t="s">
        <v>28</v>
      </c>
      <c r="C37" t="s">
        <v>293</v>
      </c>
      <c r="D37" s="1">
        <v>42382</v>
      </c>
      <c r="E37" s="1">
        <v>42412</v>
      </c>
      <c r="F37" s="7">
        <v>0</v>
      </c>
      <c r="G37" s="7">
        <v>0</v>
      </c>
      <c r="I37" t="s">
        <v>30</v>
      </c>
      <c r="K37" t="s">
        <v>31</v>
      </c>
      <c r="M37" t="s">
        <v>32</v>
      </c>
      <c r="N37" t="s">
        <v>33</v>
      </c>
      <c r="O37" t="s">
        <v>34</v>
      </c>
      <c r="P37" t="s">
        <v>35</v>
      </c>
      <c r="Q37">
        <v>-1</v>
      </c>
      <c r="R37" s="7">
        <v>6.4</v>
      </c>
      <c r="S37" s="7">
        <f t="shared" si="3"/>
        <v>-6.4</v>
      </c>
      <c r="T37" s="7">
        <v>6.4</v>
      </c>
      <c r="U37" s="7">
        <f t="shared" si="4"/>
        <v>-6.4</v>
      </c>
      <c r="V37" s="7">
        <f t="shared" si="5"/>
        <v>-0.35</v>
      </c>
      <c r="W37" s="1">
        <v>42385</v>
      </c>
      <c r="X37" t="s">
        <v>294</v>
      </c>
      <c r="Y37" t="s">
        <v>295</v>
      </c>
      <c r="Z37" t="s">
        <v>38</v>
      </c>
      <c r="AA37" s="1">
        <v>42382</v>
      </c>
      <c r="AB37" t="s">
        <v>296</v>
      </c>
      <c r="AC37" s="57" t="s">
        <v>2302</v>
      </c>
    </row>
    <row r="38" spans="1:29">
      <c r="A38" t="s">
        <v>27</v>
      </c>
      <c r="B38" t="s">
        <v>28</v>
      </c>
      <c r="C38" t="s">
        <v>293</v>
      </c>
      <c r="D38" s="1">
        <v>42382</v>
      </c>
      <c r="E38" s="1">
        <v>42412</v>
      </c>
      <c r="F38" s="7">
        <v>0</v>
      </c>
      <c r="G38" s="7">
        <v>0</v>
      </c>
      <c r="I38" t="s">
        <v>30</v>
      </c>
      <c r="K38">
        <v>994938720400106</v>
      </c>
      <c r="M38" t="s">
        <v>32</v>
      </c>
      <c r="N38" t="s">
        <v>46</v>
      </c>
      <c r="O38" t="s">
        <v>47</v>
      </c>
      <c r="P38" t="s">
        <v>48</v>
      </c>
      <c r="Q38">
        <v>-1</v>
      </c>
      <c r="R38" s="7">
        <v>6.5</v>
      </c>
      <c r="S38" s="7">
        <f t="shared" si="3"/>
        <v>-6.5</v>
      </c>
      <c r="T38" s="7">
        <v>6.5</v>
      </c>
      <c r="U38" s="7">
        <f t="shared" si="4"/>
        <v>-6.5</v>
      </c>
      <c r="V38" s="7">
        <f t="shared" si="5"/>
        <v>-0.35</v>
      </c>
      <c r="W38" s="1">
        <v>42385</v>
      </c>
      <c r="X38" t="s">
        <v>54</v>
      </c>
      <c r="Y38" t="s">
        <v>55</v>
      </c>
      <c r="Z38" t="s">
        <v>56</v>
      </c>
      <c r="AA38" s="1">
        <v>42382</v>
      </c>
      <c r="AB38" t="s">
        <v>297</v>
      </c>
      <c r="AC38" s="57" t="s">
        <v>2302</v>
      </c>
    </row>
    <row r="39" spans="1:29">
      <c r="A39" t="s">
        <v>27</v>
      </c>
      <c r="B39" t="s">
        <v>28</v>
      </c>
      <c r="C39" t="s">
        <v>293</v>
      </c>
      <c r="D39" s="1">
        <v>42382</v>
      </c>
      <c r="E39" s="1">
        <v>42412</v>
      </c>
      <c r="F39" s="7">
        <v>0</v>
      </c>
      <c r="G39" s="7">
        <v>0</v>
      </c>
      <c r="I39" t="s">
        <v>30</v>
      </c>
      <c r="K39">
        <v>992204622361226</v>
      </c>
      <c r="M39" t="s">
        <v>32</v>
      </c>
      <c r="N39" t="s">
        <v>46</v>
      </c>
      <c r="O39" t="s">
        <v>47</v>
      </c>
      <c r="P39" t="s">
        <v>48</v>
      </c>
      <c r="Q39">
        <v>-1</v>
      </c>
      <c r="R39" s="7">
        <v>6.5</v>
      </c>
      <c r="S39" s="7">
        <f t="shared" si="3"/>
        <v>-6.5</v>
      </c>
      <c r="T39" s="7">
        <v>6.5</v>
      </c>
      <c r="U39" s="7">
        <f t="shared" si="4"/>
        <v>-6.5</v>
      </c>
      <c r="V39" s="7">
        <f t="shared" si="5"/>
        <v>-0.35</v>
      </c>
      <c r="W39" s="1">
        <v>42385</v>
      </c>
      <c r="X39" t="s">
        <v>54</v>
      </c>
      <c r="Y39" t="s">
        <v>55</v>
      </c>
      <c r="Z39" t="s">
        <v>56</v>
      </c>
      <c r="AA39" s="1">
        <v>42382</v>
      </c>
      <c r="AB39" t="s">
        <v>298</v>
      </c>
      <c r="AC39" s="57" t="s">
        <v>2302</v>
      </c>
    </row>
    <row r="40" spans="1:29">
      <c r="A40" t="s">
        <v>27</v>
      </c>
      <c r="B40" t="s">
        <v>28</v>
      </c>
      <c r="C40" t="s">
        <v>341</v>
      </c>
      <c r="D40" s="1">
        <v>42383</v>
      </c>
      <c r="E40" s="1">
        <v>42413</v>
      </c>
      <c r="F40" s="7">
        <f>U40</f>
        <v>-6.5</v>
      </c>
      <c r="G40" s="7">
        <v>0</v>
      </c>
      <c r="I40" t="s">
        <v>30</v>
      </c>
      <c r="K40" t="s">
        <v>342</v>
      </c>
      <c r="M40" t="s">
        <v>32</v>
      </c>
      <c r="N40" t="s">
        <v>46</v>
      </c>
      <c r="O40" t="s">
        <v>47</v>
      </c>
      <c r="P40" t="s">
        <v>48</v>
      </c>
      <c r="Q40">
        <v>-1</v>
      </c>
      <c r="R40" s="7">
        <v>6.5</v>
      </c>
      <c r="S40" s="7">
        <f t="shared" si="3"/>
        <v>-6.5</v>
      </c>
      <c r="T40" s="7">
        <v>6.5</v>
      </c>
      <c r="U40" s="7">
        <f t="shared" si="4"/>
        <v>-6.5</v>
      </c>
      <c r="V40" s="7">
        <f t="shared" si="5"/>
        <v>-0.35</v>
      </c>
      <c r="W40" s="1">
        <v>42385</v>
      </c>
      <c r="X40" t="s">
        <v>343</v>
      </c>
      <c r="Y40" t="s">
        <v>344</v>
      </c>
      <c r="Z40" t="s">
        <v>38</v>
      </c>
      <c r="AA40" s="1">
        <v>42383</v>
      </c>
      <c r="AB40" t="s">
        <v>345</v>
      </c>
      <c r="AC40" s="57" t="s">
        <v>2302</v>
      </c>
    </row>
    <row r="41" spans="1:29">
      <c r="A41" t="s">
        <v>27</v>
      </c>
      <c r="B41" t="s">
        <v>28</v>
      </c>
      <c r="C41" t="s">
        <v>365</v>
      </c>
      <c r="D41" s="1">
        <v>42384</v>
      </c>
      <c r="E41" s="1">
        <v>42414</v>
      </c>
      <c r="F41" s="7">
        <f>U41</f>
        <v>-6.5</v>
      </c>
      <c r="G41" s="7">
        <v>0</v>
      </c>
      <c r="I41" t="s">
        <v>30</v>
      </c>
      <c r="K41" t="s">
        <v>366</v>
      </c>
      <c r="M41" t="s">
        <v>32</v>
      </c>
      <c r="N41" t="s">
        <v>46</v>
      </c>
      <c r="O41" t="s">
        <v>47</v>
      </c>
      <c r="P41" t="s">
        <v>48</v>
      </c>
      <c r="Q41">
        <v>-1</v>
      </c>
      <c r="R41" s="7">
        <v>6.5</v>
      </c>
      <c r="S41" s="7">
        <f t="shared" si="3"/>
        <v>-6.5</v>
      </c>
      <c r="T41" s="7">
        <v>6.5</v>
      </c>
      <c r="U41" s="7">
        <f t="shared" si="4"/>
        <v>-6.5</v>
      </c>
      <c r="V41" s="7">
        <f t="shared" si="5"/>
        <v>-0.35</v>
      </c>
      <c r="W41" s="1">
        <v>42385</v>
      </c>
      <c r="X41" t="s">
        <v>367</v>
      </c>
      <c r="Y41" t="s">
        <v>368</v>
      </c>
      <c r="Z41" t="s">
        <v>38</v>
      </c>
      <c r="AA41" s="1">
        <v>42384</v>
      </c>
      <c r="AB41" t="s">
        <v>369</v>
      </c>
      <c r="AC41" s="57" t="s">
        <v>2302</v>
      </c>
    </row>
    <row r="42" spans="1:29">
      <c r="A42" t="s">
        <v>27</v>
      </c>
      <c r="B42" t="s">
        <v>28</v>
      </c>
      <c r="C42" t="s">
        <v>384</v>
      </c>
      <c r="D42" s="1">
        <v>42387</v>
      </c>
      <c r="E42" s="1">
        <v>42417</v>
      </c>
      <c r="F42" s="7">
        <f>U42</f>
        <v>-6.5</v>
      </c>
      <c r="G42" s="7">
        <v>0</v>
      </c>
      <c r="I42" t="s">
        <v>30</v>
      </c>
      <c r="K42">
        <v>991664223500107</v>
      </c>
      <c r="M42" t="s">
        <v>32</v>
      </c>
      <c r="N42" t="s">
        <v>46</v>
      </c>
      <c r="O42" t="s">
        <v>47</v>
      </c>
      <c r="P42" t="s">
        <v>48</v>
      </c>
      <c r="Q42">
        <v>-1</v>
      </c>
      <c r="R42" s="7">
        <v>6.5</v>
      </c>
      <c r="S42" s="7">
        <f t="shared" si="3"/>
        <v>-6.5</v>
      </c>
      <c r="T42" s="7">
        <v>6.5</v>
      </c>
      <c r="U42" s="7">
        <f t="shared" si="4"/>
        <v>-6.5</v>
      </c>
      <c r="V42" s="7">
        <f t="shared" si="5"/>
        <v>-0.35</v>
      </c>
      <c r="W42" s="1">
        <v>42392</v>
      </c>
      <c r="X42" t="s">
        <v>54</v>
      </c>
      <c r="Y42" t="s">
        <v>55</v>
      </c>
      <c r="Z42" t="s">
        <v>56</v>
      </c>
      <c r="AA42" s="1">
        <v>42387</v>
      </c>
      <c r="AB42" t="s">
        <v>385</v>
      </c>
      <c r="AC42" s="57" t="s">
        <v>2302</v>
      </c>
    </row>
    <row r="43" spans="1:29">
      <c r="A43" t="s">
        <v>27</v>
      </c>
      <c r="B43" t="s">
        <v>28</v>
      </c>
      <c r="C43" t="s">
        <v>406</v>
      </c>
      <c r="D43" s="1">
        <v>42388</v>
      </c>
      <c r="E43" s="1">
        <v>42418</v>
      </c>
      <c r="F43" s="7">
        <f>SUM(U43:U49)</f>
        <v>-44.8</v>
      </c>
      <c r="G43" s="7">
        <v>0</v>
      </c>
      <c r="I43" t="s">
        <v>30</v>
      </c>
      <c r="K43" t="s">
        <v>31</v>
      </c>
      <c r="M43" t="s">
        <v>32</v>
      </c>
      <c r="N43" t="s">
        <v>33</v>
      </c>
      <c r="O43" t="s">
        <v>34</v>
      </c>
      <c r="P43" t="s">
        <v>35</v>
      </c>
      <c r="Q43">
        <v>-1</v>
      </c>
      <c r="R43" s="7">
        <v>6.4</v>
      </c>
      <c r="S43" s="7">
        <f t="shared" si="3"/>
        <v>-6.4</v>
      </c>
      <c r="T43" s="7">
        <v>6.4</v>
      </c>
      <c r="U43" s="7">
        <f t="shared" si="4"/>
        <v>-6.4</v>
      </c>
      <c r="V43" s="7">
        <f t="shared" si="5"/>
        <v>-0.35</v>
      </c>
      <c r="W43" s="1">
        <v>42392</v>
      </c>
      <c r="X43" t="s">
        <v>407</v>
      </c>
      <c r="Y43" t="s">
        <v>408</v>
      </c>
      <c r="Z43" t="s">
        <v>38</v>
      </c>
      <c r="AA43" s="1">
        <v>42388</v>
      </c>
      <c r="AB43" t="s">
        <v>409</v>
      </c>
      <c r="AC43" s="57" t="s">
        <v>2302</v>
      </c>
    </row>
    <row r="44" spans="1:29">
      <c r="A44" t="s">
        <v>27</v>
      </c>
      <c r="B44" t="s">
        <v>28</v>
      </c>
      <c r="C44" t="s">
        <v>406</v>
      </c>
      <c r="D44" s="1">
        <v>42388</v>
      </c>
      <c r="E44" s="1">
        <v>42418</v>
      </c>
      <c r="F44" s="7">
        <v>0</v>
      </c>
      <c r="G44" s="7">
        <v>0</v>
      </c>
      <c r="I44" t="s">
        <v>30</v>
      </c>
      <c r="K44" t="s">
        <v>31</v>
      </c>
      <c r="M44" t="s">
        <v>32</v>
      </c>
      <c r="N44" t="s">
        <v>33</v>
      </c>
      <c r="O44" t="s">
        <v>34</v>
      </c>
      <c r="P44" t="s">
        <v>35</v>
      </c>
      <c r="Q44">
        <v>-1</v>
      </c>
      <c r="R44" s="7">
        <v>6.4</v>
      </c>
      <c r="S44" s="7">
        <f t="shared" si="3"/>
        <v>-6.4</v>
      </c>
      <c r="T44" s="7">
        <v>6.4</v>
      </c>
      <c r="U44" s="7">
        <f t="shared" si="4"/>
        <v>-6.4</v>
      </c>
      <c r="V44" s="7">
        <f t="shared" si="5"/>
        <v>-0.35</v>
      </c>
      <c r="W44" s="1">
        <v>42392</v>
      </c>
      <c r="X44" t="s">
        <v>407</v>
      </c>
      <c r="Y44" t="s">
        <v>408</v>
      </c>
      <c r="Z44" t="s">
        <v>38</v>
      </c>
      <c r="AA44" s="1">
        <v>42388</v>
      </c>
      <c r="AB44" t="s">
        <v>409</v>
      </c>
      <c r="AC44" s="57" t="s">
        <v>2302</v>
      </c>
    </row>
    <row r="45" spans="1:29">
      <c r="A45" t="s">
        <v>27</v>
      </c>
      <c r="B45" t="s">
        <v>28</v>
      </c>
      <c r="C45" t="s">
        <v>406</v>
      </c>
      <c r="D45" s="1">
        <v>42388</v>
      </c>
      <c r="E45" s="1">
        <v>42418</v>
      </c>
      <c r="F45" s="7">
        <v>0</v>
      </c>
      <c r="G45" s="7">
        <v>0</v>
      </c>
      <c r="I45" t="s">
        <v>30</v>
      </c>
      <c r="K45" t="s">
        <v>31</v>
      </c>
      <c r="M45" t="s">
        <v>32</v>
      </c>
      <c r="N45" t="s">
        <v>33</v>
      </c>
      <c r="O45" t="s">
        <v>34</v>
      </c>
      <c r="P45" t="s">
        <v>35</v>
      </c>
      <c r="Q45">
        <v>-1</v>
      </c>
      <c r="R45" s="7">
        <v>6.4</v>
      </c>
      <c r="S45" s="7">
        <f t="shared" si="3"/>
        <v>-6.4</v>
      </c>
      <c r="T45" s="7">
        <v>6.4</v>
      </c>
      <c r="U45" s="7">
        <f t="shared" si="4"/>
        <v>-6.4</v>
      </c>
      <c r="V45" s="7">
        <f t="shared" si="5"/>
        <v>-0.35</v>
      </c>
      <c r="W45" s="1">
        <v>42392</v>
      </c>
      <c r="X45" t="s">
        <v>407</v>
      </c>
      <c r="Y45" t="s">
        <v>408</v>
      </c>
      <c r="Z45" t="s">
        <v>38</v>
      </c>
      <c r="AA45" s="1">
        <v>42388</v>
      </c>
      <c r="AB45" t="s">
        <v>409</v>
      </c>
      <c r="AC45" s="57" t="s">
        <v>2302</v>
      </c>
    </row>
    <row r="46" spans="1:29">
      <c r="A46" t="s">
        <v>27</v>
      </c>
      <c r="B46" t="s">
        <v>28</v>
      </c>
      <c r="C46" t="s">
        <v>406</v>
      </c>
      <c r="D46" s="1">
        <v>42388</v>
      </c>
      <c r="E46" s="1">
        <v>42418</v>
      </c>
      <c r="F46" s="7">
        <v>0</v>
      </c>
      <c r="G46" s="7">
        <v>0</v>
      </c>
      <c r="I46" t="s">
        <v>30</v>
      </c>
      <c r="K46" t="s">
        <v>31</v>
      </c>
      <c r="M46" t="s">
        <v>32</v>
      </c>
      <c r="N46" t="s">
        <v>33</v>
      </c>
      <c r="O46" t="s">
        <v>34</v>
      </c>
      <c r="P46" t="s">
        <v>35</v>
      </c>
      <c r="Q46">
        <v>-1</v>
      </c>
      <c r="R46" s="7">
        <v>6.4</v>
      </c>
      <c r="S46" s="7">
        <f t="shared" si="3"/>
        <v>-6.4</v>
      </c>
      <c r="T46" s="7">
        <v>6.4</v>
      </c>
      <c r="U46" s="7">
        <f t="shared" si="4"/>
        <v>-6.4</v>
      </c>
      <c r="V46" s="7">
        <f t="shared" si="5"/>
        <v>-0.35</v>
      </c>
      <c r="W46" s="1">
        <v>42392</v>
      </c>
      <c r="X46" t="s">
        <v>407</v>
      </c>
      <c r="Y46" t="s">
        <v>408</v>
      </c>
      <c r="Z46" t="s">
        <v>38</v>
      </c>
      <c r="AA46" s="1">
        <v>42388</v>
      </c>
      <c r="AB46" t="s">
        <v>409</v>
      </c>
      <c r="AC46" s="57" t="s">
        <v>2302</v>
      </c>
    </row>
    <row r="47" spans="1:29">
      <c r="A47" t="s">
        <v>27</v>
      </c>
      <c r="B47" t="s">
        <v>28</v>
      </c>
      <c r="C47" t="s">
        <v>406</v>
      </c>
      <c r="D47" s="1">
        <v>42388</v>
      </c>
      <c r="E47" s="1">
        <v>42418</v>
      </c>
      <c r="F47" s="7">
        <v>0</v>
      </c>
      <c r="G47" s="7">
        <v>0</v>
      </c>
      <c r="I47" t="s">
        <v>30</v>
      </c>
      <c r="K47" t="s">
        <v>31</v>
      </c>
      <c r="M47" t="s">
        <v>32</v>
      </c>
      <c r="N47" t="s">
        <v>33</v>
      </c>
      <c r="O47" t="s">
        <v>34</v>
      </c>
      <c r="P47" t="s">
        <v>35</v>
      </c>
      <c r="Q47">
        <v>-1</v>
      </c>
      <c r="R47" s="7">
        <v>6.4</v>
      </c>
      <c r="S47" s="7">
        <f t="shared" si="3"/>
        <v>-6.4</v>
      </c>
      <c r="T47" s="7">
        <v>6.4</v>
      </c>
      <c r="U47" s="7">
        <f t="shared" si="4"/>
        <v>-6.4</v>
      </c>
      <c r="V47" s="7">
        <f t="shared" si="5"/>
        <v>-0.35</v>
      </c>
      <c r="W47" s="1">
        <v>42392</v>
      </c>
      <c r="X47" t="s">
        <v>407</v>
      </c>
      <c r="Y47" t="s">
        <v>408</v>
      </c>
      <c r="Z47" t="s">
        <v>38</v>
      </c>
      <c r="AA47" s="1">
        <v>42388</v>
      </c>
      <c r="AB47" t="s">
        <v>409</v>
      </c>
      <c r="AC47" s="57" t="s">
        <v>2302</v>
      </c>
    </row>
    <row r="48" spans="1:29">
      <c r="A48" t="s">
        <v>27</v>
      </c>
      <c r="B48" t="s">
        <v>28</v>
      </c>
      <c r="C48" t="s">
        <v>406</v>
      </c>
      <c r="D48" s="1">
        <v>42388</v>
      </c>
      <c r="E48" s="1">
        <v>42418</v>
      </c>
      <c r="F48" s="7">
        <v>0</v>
      </c>
      <c r="G48" s="7">
        <v>0</v>
      </c>
      <c r="I48" t="s">
        <v>30</v>
      </c>
      <c r="K48" t="s">
        <v>31</v>
      </c>
      <c r="M48" t="s">
        <v>32</v>
      </c>
      <c r="N48" t="s">
        <v>33</v>
      </c>
      <c r="O48" t="s">
        <v>34</v>
      </c>
      <c r="P48" t="s">
        <v>35</v>
      </c>
      <c r="Q48">
        <v>-1</v>
      </c>
      <c r="R48" s="7">
        <v>6.4</v>
      </c>
      <c r="S48" s="7">
        <f t="shared" si="3"/>
        <v>-6.4</v>
      </c>
      <c r="T48" s="7">
        <v>6.4</v>
      </c>
      <c r="U48" s="7">
        <f t="shared" si="4"/>
        <v>-6.4</v>
      </c>
      <c r="V48" s="7">
        <f t="shared" si="5"/>
        <v>-0.35</v>
      </c>
      <c r="W48" s="1">
        <v>42392</v>
      </c>
      <c r="X48" t="s">
        <v>407</v>
      </c>
      <c r="Y48" t="s">
        <v>408</v>
      </c>
      <c r="Z48" t="s">
        <v>38</v>
      </c>
      <c r="AA48" s="1">
        <v>42388</v>
      </c>
      <c r="AB48" t="s">
        <v>409</v>
      </c>
      <c r="AC48" s="57" t="s">
        <v>2302</v>
      </c>
    </row>
    <row r="49" spans="1:29">
      <c r="A49" t="s">
        <v>27</v>
      </c>
      <c r="B49" t="s">
        <v>28</v>
      </c>
      <c r="C49" t="s">
        <v>406</v>
      </c>
      <c r="D49" s="1">
        <v>42388</v>
      </c>
      <c r="E49" s="1">
        <v>42418</v>
      </c>
      <c r="F49" s="7">
        <v>0</v>
      </c>
      <c r="G49" s="7">
        <v>0</v>
      </c>
      <c r="I49" t="s">
        <v>30</v>
      </c>
      <c r="K49" t="s">
        <v>31</v>
      </c>
      <c r="M49" t="s">
        <v>32</v>
      </c>
      <c r="N49" t="s">
        <v>33</v>
      </c>
      <c r="O49" t="s">
        <v>34</v>
      </c>
      <c r="P49" t="s">
        <v>35</v>
      </c>
      <c r="Q49">
        <v>-1</v>
      </c>
      <c r="R49" s="7">
        <v>6.4</v>
      </c>
      <c r="S49" s="7">
        <f t="shared" si="3"/>
        <v>-6.4</v>
      </c>
      <c r="T49" s="7">
        <v>6.4</v>
      </c>
      <c r="U49" s="7">
        <f t="shared" si="4"/>
        <v>-6.4</v>
      </c>
      <c r="V49" s="7">
        <f t="shared" si="5"/>
        <v>-0.35</v>
      </c>
      <c r="W49" s="1">
        <v>42392</v>
      </c>
      <c r="X49" t="s">
        <v>407</v>
      </c>
      <c r="Y49" t="s">
        <v>408</v>
      </c>
      <c r="Z49" t="s">
        <v>38</v>
      </c>
      <c r="AA49" s="1">
        <v>42388</v>
      </c>
      <c r="AB49" t="s">
        <v>409</v>
      </c>
      <c r="AC49" s="57" t="s">
        <v>2302</v>
      </c>
    </row>
    <row r="50" spans="1:29">
      <c r="A50" t="s">
        <v>27</v>
      </c>
      <c r="B50" t="s">
        <v>28</v>
      </c>
      <c r="C50" t="s">
        <v>442</v>
      </c>
      <c r="D50" s="1">
        <v>42390</v>
      </c>
      <c r="E50" s="1">
        <v>42420</v>
      </c>
      <c r="F50" s="7">
        <f>SUM(U50:U59)</f>
        <v>-64.3</v>
      </c>
      <c r="G50" s="7">
        <v>0</v>
      </c>
      <c r="I50" t="s">
        <v>30</v>
      </c>
      <c r="K50" t="s">
        <v>31</v>
      </c>
      <c r="M50" t="s">
        <v>32</v>
      </c>
      <c r="N50" t="s">
        <v>33</v>
      </c>
      <c r="O50" t="s">
        <v>34</v>
      </c>
      <c r="P50" t="s">
        <v>35</v>
      </c>
      <c r="Q50">
        <v>-1</v>
      </c>
      <c r="R50" s="7">
        <v>6.4</v>
      </c>
      <c r="S50" s="7">
        <f t="shared" si="3"/>
        <v>-6.4</v>
      </c>
      <c r="T50" s="7">
        <v>6.4</v>
      </c>
      <c r="U50" s="7">
        <f t="shared" si="4"/>
        <v>-6.4</v>
      </c>
      <c r="V50" s="7">
        <f t="shared" si="5"/>
        <v>-0.35</v>
      </c>
      <c r="W50" s="1">
        <v>42392</v>
      </c>
      <c r="X50" t="s">
        <v>443</v>
      </c>
      <c r="Y50" t="s">
        <v>444</v>
      </c>
      <c r="Z50" t="s">
        <v>38</v>
      </c>
      <c r="AA50" s="1">
        <v>42390</v>
      </c>
      <c r="AB50" t="s">
        <v>445</v>
      </c>
      <c r="AC50" s="57" t="s">
        <v>2302</v>
      </c>
    </row>
    <row r="51" spans="1:29">
      <c r="A51" t="s">
        <v>27</v>
      </c>
      <c r="B51" t="s">
        <v>28</v>
      </c>
      <c r="C51" t="s">
        <v>442</v>
      </c>
      <c r="D51" s="1">
        <v>42390</v>
      </c>
      <c r="E51" s="1">
        <v>42420</v>
      </c>
      <c r="F51" s="7">
        <v>0</v>
      </c>
      <c r="G51" s="7">
        <v>0</v>
      </c>
      <c r="I51" t="s">
        <v>30</v>
      </c>
      <c r="K51" t="s">
        <v>31</v>
      </c>
      <c r="M51" t="s">
        <v>32</v>
      </c>
      <c r="N51" t="s">
        <v>33</v>
      </c>
      <c r="O51" t="s">
        <v>34</v>
      </c>
      <c r="P51" t="s">
        <v>35</v>
      </c>
      <c r="Q51">
        <v>-1</v>
      </c>
      <c r="R51" s="7">
        <v>6.4</v>
      </c>
      <c r="S51" s="7">
        <f t="shared" si="3"/>
        <v>-6.4</v>
      </c>
      <c r="T51" s="7">
        <v>6.4</v>
      </c>
      <c r="U51" s="7">
        <f t="shared" si="4"/>
        <v>-6.4</v>
      </c>
      <c r="V51" s="7">
        <f t="shared" si="5"/>
        <v>-0.35</v>
      </c>
      <c r="W51" s="1">
        <v>42392</v>
      </c>
      <c r="X51" t="s">
        <v>443</v>
      </c>
      <c r="Y51" t="s">
        <v>444</v>
      </c>
      <c r="Z51" t="s">
        <v>38</v>
      </c>
      <c r="AA51" s="1">
        <v>42390</v>
      </c>
      <c r="AB51" t="s">
        <v>445</v>
      </c>
      <c r="AC51" s="57" t="s">
        <v>2302</v>
      </c>
    </row>
    <row r="52" spans="1:29">
      <c r="A52" t="s">
        <v>27</v>
      </c>
      <c r="B52" t="s">
        <v>28</v>
      </c>
      <c r="C52" t="s">
        <v>442</v>
      </c>
      <c r="D52" s="1">
        <v>42390</v>
      </c>
      <c r="E52" s="1">
        <v>42420</v>
      </c>
      <c r="F52" s="7">
        <v>0</v>
      </c>
      <c r="G52" s="7">
        <v>0</v>
      </c>
      <c r="I52" t="s">
        <v>30</v>
      </c>
      <c r="K52" t="s">
        <v>31</v>
      </c>
      <c r="M52" t="s">
        <v>32</v>
      </c>
      <c r="N52" t="s">
        <v>33</v>
      </c>
      <c r="O52" t="s">
        <v>34</v>
      </c>
      <c r="P52" t="s">
        <v>35</v>
      </c>
      <c r="Q52">
        <v>-1</v>
      </c>
      <c r="R52" s="7">
        <v>6.4</v>
      </c>
      <c r="S52" s="7">
        <f t="shared" si="3"/>
        <v>-6.4</v>
      </c>
      <c r="T52" s="7">
        <v>6.4</v>
      </c>
      <c r="U52" s="7">
        <f t="shared" si="4"/>
        <v>-6.4</v>
      </c>
      <c r="V52" s="7">
        <f t="shared" si="5"/>
        <v>-0.35</v>
      </c>
      <c r="W52" s="1">
        <v>42392</v>
      </c>
      <c r="X52" t="s">
        <v>443</v>
      </c>
      <c r="Y52" t="s">
        <v>444</v>
      </c>
      <c r="Z52" t="s">
        <v>38</v>
      </c>
      <c r="AA52" s="1">
        <v>42390</v>
      </c>
      <c r="AB52" t="s">
        <v>445</v>
      </c>
      <c r="AC52" s="57" t="s">
        <v>2302</v>
      </c>
    </row>
    <row r="53" spans="1:29">
      <c r="A53" t="s">
        <v>27</v>
      </c>
      <c r="B53" t="s">
        <v>28</v>
      </c>
      <c r="C53" t="s">
        <v>442</v>
      </c>
      <c r="D53" s="1">
        <v>42390</v>
      </c>
      <c r="E53" s="1">
        <v>42420</v>
      </c>
      <c r="F53" s="7">
        <v>0</v>
      </c>
      <c r="G53" s="7">
        <v>0</v>
      </c>
      <c r="I53" t="s">
        <v>30</v>
      </c>
      <c r="K53" t="s">
        <v>31</v>
      </c>
      <c r="M53" t="s">
        <v>32</v>
      </c>
      <c r="N53" t="s">
        <v>33</v>
      </c>
      <c r="O53" t="s">
        <v>34</v>
      </c>
      <c r="P53" t="s">
        <v>35</v>
      </c>
      <c r="Q53">
        <v>-1</v>
      </c>
      <c r="R53" s="7">
        <v>6.4</v>
      </c>
      <c r="S53" s="7">
        <f t="shared" si="3"/>
        <v>-6.4</v>
      </c>
      <c r="T53" s="7">
        <v>6.4</v>
      </c>
      <c r="U53" s="7">
        <f t="shared" si="4"/>
        <v>-6.4</v>
      </c>
      <c r="V53" s="7">
        <f t="shared" si="5"/>
        <v>-0.35</v>
      </c>
      <c r="W53" s="1">
        <v>42392</v>
      </c>
      <c r="X53" t="s">
        <v>443</v>
      </c>
      <c r="Y53" t="s">
        <v>444</v>
      </c>
      <c r="Z53" t="s">
        <v>38</v>
      </c>
      <c r="AA53" s="1">
        <v>42390</v>
      </c>
      <c r="AB53" t="s">
        <v>445</v>
      </c>
      <c r="AC53" s="57" t="s">
        <v>2302</v>
      </c>
    </row>
    <row r="54" spans="1:29">
      <c r="A54" t="s">
        <v>27</v>
      </c>
      <c r="B54" t="s">
        <v>28</v>
      </c>
      <c r="C54" t="s">
        <v>442</v>
      </c>
      <c r="D54" s="1">
        <v>42390</v>
      </c>
      <c r="E54" s="1">
        <v>42420</v>
      </c>
      <c r="F54" s="7">
        <v>0</v>
      </c>
      <c r="G54" s="7">
        <v>0</v>
      </c>
      <c r="I54" t="s">
        <v>30</v>
      </c>
      <c r="K54" t="s">
        <v>31</v>
      </c>
      <c r="M54" t="s">
        <v>32</v>
      </c>
      <c r="N54" t="s">
        <v>33</v>
      </c>
      <c r="O54" t="s">
        <v>34</v>
      </c>
      <c r="P54" t="s">
        <v>35</v>
      </c>
      <c r="Q54">
        <v>-1</v>
      </c>
      <c r="R54" s="7">
        <v>6.4</v>
      </c>
      <c r="S54" s="7">
        <f t="shared" si="3"/>
        <v>-6.4</v>
      </c>
      <c r="T54" s="7">
        <v>6.4</v>
      </c>
      <c r="U54" s="7">
        <f t="shared" si="4"/>
        <v>-6.4</v>
      </c>
      <c r="V54" s="7">
        <f t="shared" si="5"/>
        <v>-0.35</v>
      </c>
      <c r="W54" s="1">
        <v>42392</v>
      </c>
      <c r="X54" t="s">
        <v>443</v>
      </c>
      <c r="Y54" t="s">
        <v>444</v>
      </c>
      <c r="Z54" t="s">
        <v>38</v>
      </c>
      <c r="AA54" s="1">
        <v>42390</v>
      </c>
      <c r="AB54" t="s">
        <v>445</v>
      </c>
      <c r="AC54" s="57" t="s">
        <v>2302</v>
      </c>
    </row>
    <row r="55" spans="1:29">
      <c r="A55" t="s">
        <v>27</v>
      </c>
      <c r="B55" t="s">
        <v>28</v>
      </c>
      <c r="C55" t="s">
        <v>442</v>
      </c>
      <c r="D55" s="1">
        <v>42390</v>
      </c>
      <c r="E55" s="1">
        <v>42420</v>
      </c>
      <c r="F55" s="7">
        <v>0</v>
      </c>
      <c r="G55" s="7">
        <v>0</v>
      </c>
      <c r="I55" t="s">
        <v>30</v>
      </c>
      <c r="K55" t="s">
        <v>31</v>
      </c>
      <c r="M55" t="s">
        <v>32</v>
      </c>
      <c r="N55" t="s">
        <v>33</v>
      </c>
      <c r="O55" t="s">
        <v>34</v>
      </c>
      <c r="P55" t="s">
        <v>35</v>
      </c>
      <c r="Q55">
        <v>-1</v>
      </c>
      <c r="R55" s="7">
        <v>6.4</v>
      </c>
      <c r="S55" s="7">
        <f t="shared" si="3"/>
        <v>-6.4</v>
      </c>
      <c r="T55" s="7">
        <v>6.4</v>
      </c>
      <c r="U55" s="7">
        <f t="shared" si="4"/>
        <v>-6.4</v>
      </c>
      <c r="V55" s="7">
        <f t="shared" si="5"/>
        <v>-0.35</v>
      </c>
      <c r="W55" s="1">
        <v>42392</v>
      </c>
      <c r="X55" t="s">
        <v>443</v>
      </c>
      <c r="Y55" t="s">
        <v>444</v>
      </c>
      <c r="Z55" t="s">
        <v>38</v>
      </c>
      <c r="AA55" s="1">
        <v>42390</v>
      </c>
      <c r="AB55" t="s">
        <v>445</v>
      </c>
      <c r="AC55" s="57" t="s">
        <v>2302</v>
      </c>
    </row>
    <row r="56" spans="1:29">
      <c r="A56" t="s">
        <v>27</v>
      </c>
      <c r="B56" t="s">
        <v>28</v>
      </c>
      <c r="C56" t="s">
        <v>442</v>
      </c>
      <c r="D56" s="1">
        <v>42390</v>
      </c>
      <c r="E56" s="1">
        <v>42420</v>
      </c>
      <c r="F56" s="7">
        <v>0</v>
      </c>
      <c r="G56" s="7">
        <v>0</v>
      </c>
      <c r="I56" t="s">
        <v>30</v>
      </c>
      <c r="K56" t="s">
        <v>31</v>
      </c>
      <c r="M56" t="s">
        <v>32</v>
      </c>
      <c r="N56" t="s">
        <v>33</v>
      </c>
      <c r="O56" t="s">
        <v>34</v>
      </c>
      <c r="P56" t="s">
        <v>35</v>
      </c>
      <c r="Q56">
        <v>-1</v>
      </c>
      <c r="R56" s="7">
        <v>6.4</v>
      </c>
      <c r="S56" s="7">
        <f t="shared" si="3"/>
        <v>-6.4</v>
      </c>
      <c r="T56" s="7">
        <v>6.4</v>
      </c>
      <c r="U56" s="7">
        <f t="shared" si="4"/>
        <v>-6.4</v>
      </c>
      <c r="V56" s="7">
        <f t="shared" si="5"/>
        <v>-0.35</v>
      </c>
      <c r="W56" s="1">
        <v>42392</v>
      </c>
      <c r="X56" t="s">
        <v>443</v>
      </c>
      <c r="Y56" t="s">
        <v>444</v>
      </c>
      <c r="Z56" t="s">
        <v>38</v>
      </c>
      <c r="AA56" s="1">
        <v>42390</v>
      </c>
      <c r="AB56" t="s">
        <v>445</v>
      </c>
      <c r="AC56" s="57" t="s">
        <v>2302</v>
      </c>
    </row>
    <row r="57" spans="1:29">
      <c r="A57" t="s">
        <v>27</v>
      </c>
      <c r="B57" t="s">
        <v>28</v>
      </c>
      <c r="C57" t="s">
        <v>442</v>
      </c>
      <c r="D57" s="1">
        <v>42390</v>
      </c>
      <c r="E57" s="1">
        <v>42420</v>
      </c>
      <c r="F57" s="7">
        <v>0</v>
      </c>
      <c r="G57" s="7">
        <v>0</v>
      </c>
      <c r="I57" t="s">
        <v>30</v>
      </c>
      <c r="K57" t="s">
        <v>446</v>
      </c>
      <c r="M57" t="s">
        <v>32</v>
      </c>
      <c r="N57" t="s">
        <v>46</v>
      </c>
      <c r="O57" t="s">
        <v>47</v>
      </c>
      <c r="P57" t="s">
        <v>48</v>
      </c>
      <c r="Q57">
        <v>-1</v>
      </c>
      <c r="R57" s="7">
        <v>6.5</v>
      </c>
      <c r="S57" s="7">
        <f t="shared" si="3"/>
        <v>-6.5</v>
      </c>
      <c r="T57" s="7">
        <v>6.5</v>
      </c>
      <c r="U57" s="7">
        <f t="shared" si="4"/>
        <v>-6.5</v>
      </c>
      <c r="V57" s="7">
        <f t="shared" si="5"/>
        <v>-0.35</v>
      </c>
      <c r="W57" s="1">
        <v>42392</v>
      </c>
      <c r="X57" t="s">
        <v>447</v>
      </c>
      <c r="Y57" t="s">
        <v>448</v>
      </c>
      <c r="Z57" t="s">
        <v>38</v>
      </c>
      <c r="AA57" s="1">
        <v>42390</v>
      </c>
      <c r="AB57" t="s">
        <v>449</v>
      </c>
      <c r="AC57" s="57" t="s">
        <v>2302</v>
      </c>
    </row>
    <row r="58" spans="1:29">
      <c r="A58" t="s">
        <v>27</v>
      </c>
      <c r="B58" t="s">
        <v>28</v>
      </c>
      <c r="C58" t="s">
        <v>442</v>
      </c>
      <c r="D58" s="1">
        <v>42390</v>
      </c>
      <c r="E58" s="1">
        <v>42420</v>
      </c>
      <c r="F58" s="7">
        <v>0</v>
      </c>
      <c r="G58" s="7">
        <v>0</v>
      </c>
      <c r="I58" t="s">
        <v>30</v>
      </c>
      <c r="K58" t="s">
        <v>446</v>
      </c>
      <c r="M58" t="s">
        <v>32</v>
      </c>
      <c r="N58" t="s">
        <v>46</v>
      </c>
      <c r="O58" t="s">
        <v>47</v>
      </c>
      <c r="P58" t="s">
        <v>48</v>
      </c>
      <c r="Q58">
        <v>-1</v>
      </c>
      <c r="R58" s="7">
        <v>6.5</v>
      </c>
      <c r="S58" s="7">
        <f t="shared" si="3"/>
        <v>-6.5</v>
      </c>
      <c r="T58" s="7">
        <v>6.5</v>
      </c>
      <c r="U58" s="7">
        <f t="shared" si="4"/>
        <v>-6.5</v>
      </c>
      <c r="V58" s="7">
        <f t="shared" si="5"/>
        <v>-0.35</v>
      </c>
      <c r="W58" s="1">
        <v>42392</v>
      </c>
      <c r="X58" t="s">
        <v>447</v>
      </c>
      <c r="Y58" t="s">
        <v>448</v>
      </c>
      <c r="Z58" t="s">
        <v>38</v>
      </c>
      <c r="AA58" s="1">
        <v>42390</v>
      </c>
      <c r="AB58" t="s">
        <v>449</v>
      </c>
      <c r="AC58" s="57" t="s">
        <v>2302</v>
      </c>
    </row>
    <row r="59" spans="1:29">
      <c r="A59" t="s">
        <v>27</v>
      </c>
      <c r="B59" t="s">
        <v>28</v>
      </c>
      <c r="C59" t="s">
        <v>442</v>
      </c>
      <c r="D59" s="1">
        <v>42390</v>
      </c>
      <c r="E59" s="1">
        <v>42420</v>
      </c>
      <c r="F59" s="7">
        <v>0</v>
      </c>
      <c r="G59" s="7">
        <v>0</v>
      </c>
      <c r="I59" t="s">
        <v>30</v>
      </c>
      <c r="K59" t="s">
        <v>446</v>
      </c>
      <c r="M59" t="s">
        <v>32</v>
      </c>
      <c r="N59" t="s">
        <v>46</v>
      </c>
      <c r="O59" t="s">
        <v>47</v>
      </c>
      <c r="P59" t="s">
        <v>48</v>
      </c>
      <c r="Q59">
        <v>-1</v>
      </c>
      <c r="R59" s="7">
        <v>6.5</v>
      </c>
      <c r="S59" s="7">
        <f t="shared" si="3"/>
        <v>-6.5</v>
      </c>
      <c r="T59" s="7">
        <v>6.5</v>
      </c>
      <c r="U59" s="7">
        <f t="shared" si="4"/>
        <v>-6.5</v>
      </c>
      <c r="V59" s="7">
        <f t="shared" si="5"/>
        <v>-0.35</v>
      </c>
      <c r="W59" s="1">
        <v>42392</v>
      </c>
      <c r="X59" t="s">
        <v>447</v>
      </c>
      <c r="Y59" t="s">
        <v>448</v>
      </c>
      <c r="Z59" t="s">
        <v>38</v>
      </c>
      <c r="AA59" s="1">
        <v>42390</v>
      </c>
      <c r="AB59" t="s">
        <v>449</v>
      </c>
      <c r="AC59" s="57" t="s">
        <v>2302</v>
      </c>
    </row>
    <row r="60" spans="1:29">
      <c r="A60" t="s">
        <v>27</v>
      </c>
      <c r="B60" t="s">
        <v>28</v>
      </c>
      <c r="C60" t="s">
        <v>465</v>
      </c>
      <c r="D60" s="1">
        <v>42393</v>
      </c>
      <c r="E60" s="1">
        <v>42423</v>
      </c>
      <c r="F60" s="7">
        <f>U60</f>
        <v>-10.39</v>
      </c>
      <c r="G60" s="7">
        <v>0</v>
      </c>
      <c r="I60" t="s">
        <v>30</v>
      </c>
      <c r="K60" t="s">
        <v>466</v>
      </c>
      <c r="M60" t="s">
        <v>32</v>
      </c>
      <c r="N60" t="s">
        <v>186</v>
      </c>
      <c r="O60" t="s">
        <v>187</v>
      </c>
      <c r="P60" t="s">
        <v>48</v>
      </c>
      <c r="Q60">
        <v>-1</v>
      </c>
      <c r="R60" s="7">
        <v>10.39</v>
      </c>
      <c r="S60" s="7">
        <f t="shared" si="3"/>
        <v>-10.39</v>
      </c>
      <c r="T60" s="7">
        <v>10.39</v>
      </c>
      <c r="U60" s="7">
        <f t="shared" si="4"/>
        <v>-10.39</v>
      </c>
      <c r="V60" s="7">
        <f t="shared" si="5"/>
        <v>-0.35</v>
      </c>
      <c r="W60" s="1">
        <v>42399</v>
      </c>
      <c r="X60" t="s">
        <v>467</v>
      </c>
      <c r="Y60" t="s">
        <v>468</v>
      </c>
      <c r="Z60" t="s">
        <v>38</v>
      </c>
      <c r="AA60" s="1">
        <v>42393</v>
      </c>
      <c r="AB60" t="s">
        <v>469</v>
      </c>
      <c r="AC60" s="57" t="s">
        <v>2302</v>
      </c>
    </row>
    <row r="61" spans="1:29">
      <c r="A61" t="s">
        <v>27</v>
      </c>
      <c r="B61" t="s">
        <v>28</v>
      </c>
      <c r="C61" t="s">
        <v>538</v>
      </c>
      <c r="D61" s="1">
        <v>42396</v>
      </c>
      <c r="E61" s="1">
        <v>42426</v>
      </c>
      <c r="F61" s="7">
        <f>SUM(U61:U69)</f>
        <v>-66</v>
      </c>
      <c r="G61" s="7">
        <v>0</v>
      </c>
      <c r="I61" t="s">
        <v>30</v>
      </c>
      <c r="K61" t="s">
        <v>539</v>
      </c>
      <c r="M61" t="s">
        <v>32</v>
      </c>
      <c r="N61" t="s">
        <v>257</v>
      </c>
      <c r="O61" t="s">
        <v>258</v>
      </c>
      <c r="P61" t="s">
        <v>259</v>
      </c>
      <c r="Q61">
        <v>-1</v>
      </c>
      <c r="R61" s="7">
        <v>7.75</v>
      </c>
      <c r="S61" s="7">
        <f t="shared" si="3"/>
        <v>-7.75</v>
      </c>
      <c r="T61" s="7">
        <v>7.75</v>
      </c>
      <c r="U61" s="7">
        <f t="shared" si="4"/>
        <v>-7.75</v>
      </c>
      <c r="V61" s="7">
        <f t="shared" si="5"/>
        <v>-0.35</v>
      </c>
      <c r="W61" s="1">
        <v>42399</v>
      </c>
      <c r="X61" t="s">
        <v>540</v>
      </c>
      <c r="Y61" t="s">
        <v>541</v>
      </c>
      <c r="Z61" t="s">
        <v>38</v>
      </c>
      <c r="AA61" s="1">
        <v>42396</v>
      </c>
      <c r="AB61" t="s">
        <v>542</v>
      </c>
      <c r="AC61" s="57" t="s">
        <v>2302</v>
      </c>
    </row>
    <row r="62" spans="1:29">
      <c r="A62" t="s">
        <v>27</v>
      </c>
      <c r="B62" t="s">
        <v>28</v>
      </c>
      <c r="C62" t="s">
        <v>538</v>
      </c>
      <c r="D62" s="1">
        <v>42396</v>
      </c>
      <c r="E62" s="1">
        <v>42426</v>
      </c>
      <c r="F62" s="7">
        <v>0</v>
      </c>
      <c r="G62" s="7">
        <v>0</v>
      </c>
      <c r="I62" t="s">
        <v>30</v>
      </c>
      <c r="K62" t="s">
        <v>543</v>
      </c>
      <c r="M62" t="s">
        <v>32</v>
      </c>
      <c r="N62" t="s">
        <v>257</v>
      </c>
      <c r="O62" t="s">
        <v>258</v>
      </c>
      <c r="P62" t="s">
        <v>259</v>
      </c>
      <c r="Q62">
        <v>-1</v>
      </c>
      <c r="R62" s="7">
        <v>7.75</v>
      </c>
      <c r="S62" s="7">
        <f t="shared" si="3"/>
        <v>-7.75</v>
      </c>
      <c r="T62" s="7">
        <v>7.75</v>
      </c>
      <c r="U62" s="7">
        <f t="shared" si="4"/>
        <v>-7.75</v>
      </c>
      <c r="V62" s="7">
        <f t="shared" si="5"/>
        <v>-0.35</v>
      </c>
      <c r="W62" s="1">
        <v>42399</v>
      </c>
      <c r="X62" t="s">
        <v>109</v>
      </c>
      <c r="Y62" t="s">
        <v>110</v>
      </c>
      <c r="Z62" t="s">
        <v>38</v>
      </c>
      <c r="AA62" s="1">
        <v>42396</v>
      </c>
      <c r="AB62" t="s">
        <v>544</v>
      </c>
      <c r="AC62" s="57" t="s">
        <v>2302</v>
      </c>
    </row>
    <row r="63" spans="1:29">
      <c r="A63" t="s">
        <v>27</v>
      </c>
      <c r="B63" t="s">
        <v>28</v>
      </c>
      <c r="C63" t="s">
        <v>538</v>
      </c>
      <c r="D63" s="1">
        <v>42396</v>
      </c>
      <c r="E63" s="1">
        <v>42426</v>
      </c>
      <c r="F63" s="7">
        <v>0</v>
      </c>
      <c r="G63" s="7">
        <v>0</v>
      </c>
      <c r="I63" t="s">
        <v>30</v>
      </c>
      <c r="K63" t="s">
        <v>543</v>
      </c>
      <c r="M63" t="s">
        <v>32</v>
      </c>
      <c r="N63" t="s">
        <v>257</v>
      </c>
      <c r="O63" t="s">
        <v>258</v>
      </c>
      <c r="P63" t="s">
        <v>259</v>
      </c>
      <c r="Q63">
        <v>-1</v>
      </c>
      <c r="R63" s="7">
        <v>7.75</v>
      </c>
      <c r="S63" s="7">
        <f t="shared" si="3"/>
        <v>-7.75</v>
      </c>
      <c r="T63" s="7">
        <v>7.75</v>
      </c>
      <c r="U63" s="7">
        <f t="shared" si="4"/>
        <v>-7.75</v>
      </c>
      <c r="V63" s="7">
        <f t="shared" si="5"/>
        <v>-0.35</v>
      </c>
      <c r="W63" s="1">
        <v>42399</v>
      </c>
      <c r="X63" t="s">
        <v>109</v>
      </c>
      <c r="Y63" t="s">
        <v>110</v>
      </c>
      <c r="Z63" t="s">
        <v>38</v>
      </c>
      <c r="AA63" s="1">
        <v>42396</v>
      </c>
      <c r="AB63" t="s">
        <v>545</v>
      </c>
      <c r="AC63" s="57" t="s">
        <v>2302</v>
      </c>
    </row>
    <row r="64" spans="1:29">
      <c r="A64" t="s">
        <v>27</v>
      </c>
      <c r="B64" t="s">
        <v>28</v>
      </c>
      <c r="C64" t="s">
        <v>538</v>
      </c>
      <c r="D64" s="1">
        <v>42396</v>
      </c>
      <c r="E64" s="1">
        <v>42426</v>
      </c>
      <c r="F64" s="7">
        <v>0</v>
      </c>
      <c r="G64" s="7">
        <v>0</v>
      </c>
      <c r="I64" t="s">
        <v>30</v>
      </c>
      <c r="K64" t="s">
        <v>543</v>
      </c>
      <c r="M64" t="s">
        <v>32</v>
      </c>
      <c r="N64" t="s">
        <v>257</v>
      </c>
      <c r="O64" t="s">
        <v>258</v>
      </c>
      <c r="P64" t="s">
        <v>259</v>
      </c>
      <c r="Q64">
        <v>-1</v>
      </c>
      <c r="R64" s="7">
        <v>7.75</v>
      </c>
      <c r="S64" s="7">
        <f t="shared" si="3"/>
        <v>-7.75</v>
      </c>
      <c r="T64" s="7">
        <v>7.75</v>
      </c>
      <c r="U64" s="7">
        <f t="shared" si="4"/>
        <v>-7.75</v>
      </c>
      <c r="V64" s="7">
        <f t="shared" si="5"/>
        <v>-0.35</v>
      </c>
      <c r="W64" s="1">
        <v>42399</v>
      </c>
      <c r="X64" t="s">
        <v>109</v>
      </c>
      <c r="Y64" t="s">
        <v>110</v>
      </c>
      <c r="Z64" t="s">
        <v>38</v>
      </c>
      <c r="AA64" s="1">
        <v>42396</v>
      </c>
      <c r="AB64" t="s">
        <v>545</v>
      </c>
      <c r="AC64" s="57" t="s">
        <v>2302</v>
      </c>
    </row>
    <row r="65" spans="1:29">
      <c r="A65" t="s">
        <v>27</v>
      </c>
      <c r="B65" t="s">
        <v>28</v>
      </c>
      <c r="C65" t="s">
        <v>538</v>
      </c>
      <c r="D65" s="1">
        <v>42396</v>
      </c>
      <c r="E65" s="1">
        <v>42426</v>
      </c>
      <c r="F65" s="7">
        <v>0</v>
      </c>
      <c r="G65" s="7">
        <v>0</v>
      </c>
      <c r="I65" t="s">
        <v>30</v>
      </c>
      <c r="K65" t="s">
        <v>543</v>
      </c>
      <c r="M65" t="s">
        <v>32</v>
      </c>
      <c r="N65" t="s">
        <v>257</v>
      </c>
      <c r="O65" t="s">
        <v>258</v>
      </c>
      <c r="P65" t="s">
        <v>259</v>
      </c>
      <c r="Q65">
        <v>-1</v>
      </c>
      <c r="R65" s="7">
        <v>7.75</v>
      </c>
      <c r="S65" s="7">
        <f t="shared" si="3"/>
        <v>-7.75</v>
      </c>
      <c r="T65" s="7">
        <v>7.75</v>
      </c>
      <c r="U65" s="7">
        <f t="shared" si="4"/>
        <v>-7.75</v>
      </c>
      <c r="V65" s="7">
        <f t="shared" si="5"/>
        <v>-0.35</v>
      </c>
      <c r="W65" s="1">
        <v>42399</v>
      </c>
      <c r="X65" t="s">
        <v>109</v>
      </c>
      <c r="Y65" t="s">
        <v>110</v>
      </c>
      <c r="Z65" t="s">
        <v>38</v>
      </c>
      <c r="AA65" s="1">
        <v>42396</v>
      </c>
      <c r="AB65" t="s">
        <v>545</v>
      </c>
      <c r="AC65" s="57" t="s">
        <v>2302</v>
      </c>
    </row>
    <row r="66" spans="1:29">
      <c r="A66" t="s">
        <v>27</v>
      </c>
      <c r="B66" t="s">
        <v>28</v>
      </c>
      <c r="C66" t="s">
        <v>538</v>
      </c>
      <c r="D66" s="1">
        <v>42396</v>
      </c>
      <c r="E66" s="1">
        <v>42426</v>
      </c>
      <c r="F66" s="7">
        <v>0</v>
      </c>
      <c r="G66" s="7">
        <v>0</v>
      </c>
      <c r="I66" t="s">
        <v>30</v>
      </c>
      <c r="K66" t="s">
        <v>543</v>
      </c>
      <c r="M66" t="s">
        <v>32</v>
      </c>
      <c r="N66" t="s">
        <v>257</v>
      </c>
      <c r="O66" t="s">
        <v>258</v>
      </c>
      <c r="P66" t="s">
        <v>259</v>
      </c>
      <c r="Q66">
        <v>-1</v>
      </c>
      <c r="R66" s="7">
        <v>7.75</v>
      </c>
      <c r="S66" s="7">
        <f t="shared" ref="S66:S87" si="6">Q66*R66</f>
        <v>-7.75</v>
      </c>
      <c r="T66" s="7">
        <v>7.75</v>
      </c>
      <c r="U66" s="7">
        <f t="shared" ref="U66:U87" si="7">Q66*T66</f>
        <v>-7.75</v>
      </c>
      <c r="V66" s="7">
        <f t="shared" ref="V66:V87" si="8">Q66*0.35</f>
        <v>-0.35</v>
      </c>
      <c r="W66" s="1">
        <v>42399</v>
      </c>
      <c r="X66" t="s">
        <v>109</v>
      </c>
      <c r="Y66" t="s">
        <v>110</v>
      </c>
      <c r="Z66" t="s">
        <v>38</v>
      </c>
      <c r="AA66" s="1">
        <v>42396</v>
      </c>
      <c r="AB66" t="s">
        <v>546</v>
      </c>
      <c r="AC66" s="57" t="s">
        <v>2302</v>
      </c>
    </row>
    <row r="67" spans="1:29">
      <c r="A67" t="s">
        <v>27</v>
      </c>
      <c r="B67" t="s">
        <v>28</v>
      </c>
      <c r="C67" t="s">
        <v>538</v>
      </c>
      <c r="D67" s="1">
        <v>42396</v>
      </c>
      <c r="E67" s="1">
        <v>42426</v>
      </c>
      <c r="F67" s="7">
        <v>0</v>
      </c>
      <c r="G67" s="7">
        <v>0</v>
      </c>
      <c r="I67" t="s">
        <v>30</v>
      </c>
      <c r="K67" t="s">
        <v>547</v>
      </c>
      <c r="M67" t="s">
        <v>32</v>
      </c>
      <c r="N67" t="s">
        <v>46</v>
      </c>
      <c r="O67" t="s">
        <v>47</v>
      </c>
      <c r="P67" t="s">
        <v>48</v>
      </c>
      <c r="Q67">
        <v>-1</v>
      </c>
      <c r="R67" s="7">
        <v>6.5</v>
      </c>
      <c r="S67" s="7">
        <f t="shared" si="6"/>
        <v>-6.5</v>
      </c>
      <c r="T67" s="7">
        <v>6.5</v>
      </c>
      <c r="U67" s="7">
        <f t="shared" si="7"/>
        <v>-6.5</v>
      </c>
      <c r="V67" s="7">
        <f t="shared" si="8"/>
        <v>-0.35</v>
      </c>
      <c r="W67" s="1">
        <v>42399</v>
      </c>
      <c r="X67" t="s">
        <v>548</v>
      </c>
      <c r="Y67" t="s">
        <v>549</v>
      </c>
      <c r="Z67" t="s">
        <v>38</v>
      </c>
      <c r="AA67" s="1">
        <v>42396</v>
      </c>
      <c r="AB67" t="s">
        <v>550</v>
      </c>
      <c r="AC67" s="57" t="s">
        <v>2302</v>
      </c>
    </row>
    <row r="68" spans="1:29">
      <c r="A68" t="s">
        <v>27</v>
      </c>
      <c r="B68" t="s">
        <v>28</v>
      </c>
      <c r="C68" t="s">
        <v>538</v>
      </c>
      <c r="D68" s="1">
        <v>42396</v>
      </c>
      <c r="E68" s="1">
        <v>42426</v>
      </c>
      <c r="F68" s="7">
        <v>0</v>
      </c>
      <c r="G68" s="7">
        <v>0</v>
      </c>
      <c r="I68" t="s">
        <v>30</v>
      </c>
      <c r="K68" t="s">
        <v>547</v>
      </c>
      <c r="M68" t="s">
        <v>32</v>
      </c>
      <c r="N68" t="s">
        <v>46</v>
      </c>
      <c r="O68" t="s">
        <v>47</v>
      </c>
      <c r="P68" t="s">
        <v>48</v>
      </c>
      <c r="Q68">
        <v>-1</v>
      </c>
      <c r="R68" s="7">
        <v>6.5</v>
      </c>
      <c r="S68" s="7">
        <f t="shared" si="6"/>
        <v>-6.5</v>
      </c>
      <c r="T68" s="7">
        <v>6.5</v>
      </c>
      <c r="U68" s="7">
        <f t="shared" si="7"/>
        <v>-6.5</v>
      </c>
      <c r="V68" s="7">
        <f t="shared" si="8"/>
        <v>-0.35</v>
      </c>
      <c r="W68" s="1">
        <v>42399</v>
      </c>
      <c r="X68" t="s">
        <v>548</v>
      </c>
      <c r="Y68" t="s">
        <v>549</v>
      </c>
      <c r="Z68" t="s">
        <v>38</v>
      </c>
      <c r="AA68" s="1">
        <v>42396</v>
      </c>
      <c r="AB68" t="s">
        <v>550</v>
      </c>
      <c r="AC68" s="57" t="s">
        <v>2302</v>
      </c>
    </row>
    <row r="69" spans="1:29">
      <c r="A69" t="s">
        <v>27</v>
      </c>
      <c r="B69" t="s">
        <v>28</v>
      </c>
      <c r="C69" t="s">
        <v>538</v>
      </c>
      <c r="D69" s="1">
        <v>42396</v>
      </c>
      <c r="E69" s="1">
        <v>42426</v>
      </c>
      <c r="F69" s="7">
        <v>0</v>
      </c>
      <c r="G69" s="7">
        <v>0</v>
      </c>
      <c r="I69" t="s">
        <v>30</v>
      </c>
      <c r="K69" t="s">
        <v>551</v>
      </c>
      <c r="M69" t="s">
        <v>32</v>
      </c>
      <c r="N69" t="s">
        <v>46</v>
      </c>
      <c r="O69" t="s">
        <v>47</v>
      </c>
      <c r="P69" t="s">
        <v>48</v>
      </c>
      <c r="Q69">
        <v>-1</v>
      </c>
      <c r="R69" s="7">
        <v>6.5</v>
      </c>
      <c r="S69" s="7">
        <f t="shared" si="6"/>
        <v>-6.5</v>
      </c>
      <c r="T69" s="7">
        <v>6.5</v>
      </c>
      <c r="U69" s="7">
        <f t="shared" si="7"/>
        <v>-6.5</v>
      </c>
      <c r="V69" s="7">
        <f t="shared" si="8"/>
        <v>-0.35</v>
      </c>
      <c r="W69" s="1">
        <v>42399</v>
      </c>
      <c r="X69" t="s">
        <v>534</v>
      </c>
      <c r="Y69" t="s">
        <v>535</v>
      </c>
      <c r="Z69" t="s">
        <v>291</v>
      </c>
      <c r="AA69" s="1">
        <v>42396</v>
      </c>
      <c r="AB69" t="s">
        <v>552</v>
      </c>
      <c r="AC69" s="57" t="s">
        <v>2302</v>
      </c>
    </row>
    <row r="70" spans="1:29">
      <c r="A70" t="s">
        <v>27</v>
      </c>
      <c r="B70" t="s">
        <v>28</v>
      </c>
      <c r="C70" t="s">
        <v>561</v>
      </c>
      <c r="D70" s="1">
        <v>42397</v>
      </c>
      <c r="E70" s="1">
        <v>42427</v>
      </c>
      <c r="F70" s="7">
        <f>SUM(U70:U72)</f>
        <v>-19.5</v>
      </c>
      <c r="G70" s="7">
        <v>0</v>
      </c>
      <c r="I70" t="s">
        <v>30</v>
      </c>
      <c r="K70" t="s">
        <v>562</v>
      </c>
      <c r="M70" t="s">
        <v>32</v>
      </c>
      <c r="N70" t="s">
        <v>46</v>
      </c>
      <c r="O70" t="s">
        <v>47</v>
      </c>
      <c r="P70" t="s">
        <v>48</v>
      </c>
      <c r="Q70">
        <v>-1</v>
      </c>
      <c r="R70" s="7">
        <v>6.5</v>
      </c>
      <c r="S70" s="7">
        <f t="shared" si="6"/>
        <v>-6.5</v>
      </c>
      <c r="T70" s="7">
        <v>6.5</v>
      </c>
      <c r="U70" s="7">
        <f t="shared" si="7"/>
        <v>-6.5</v>
      </c>
      <c r="V70" s="7">
        <f t="shared" si="8"/>
        <v>-0.35</v>
      </c>
      <c r="W70" s="1">
        <v>42399</v>
      </c>
      <c r="X70" t="s">
        <v>563</v>
      </c>
      <c r="Y70" t="s">
        <v>564</v>
      </c>
      <c r="Z70" t="s">
        <v>38</v>
      </c>
      <c r="AA70" s="1">
        <v>42397</v>
      </c>
      <c r="AB70" t="s">
        <v>565</v>
      </c>
      <c r="AC70" s="57" t="s">
        <v>2302</v>
      </c>
    </row>
    <row r="71" spans="1:29">
      <c r="A71" t="s">
        <v>27</v>
      </c>
      <c r="B71" t="s">
        <v>28</v>
      </c>
      <c r="C71" t="s">
        <v>561</v>
      </c>
      <c r="D71" s="1">
        <v>42397</v>
      </c>
      <c r="E71" s="1">
        <v>42427</v>
      </c>
      <c r="F71" s="7">
        <v>0</v>
      </c>
      <c r="G71" s="7">
        <v>0</v>
      </c>
      <c r="I71" t="s">
        <v>30</v>
      </c>
      <c r="K71">
        <v>9385941</v>
      </c>
      <c r="M71" t="s">
        <v>32</v>
      </c>
      <c r="N71" t="s">
        <v>46</v>
      </c>
      <c r="O71" t="s">
        <v>47</v>
      </c>
      <c r="P71" t="s">
        <v>48</v>
      </c>
      <c r="Q71">
        <v>-1</v>
      </c>
      <c r="R71" s="7">
        <v>6.5</v>
      </c>
      <c r="S71" s="7">
        <f t="shared" si="6"/>
        <v>-6.5</v>
      </c>
      <c r="T71" s="7">
        <v>6.5</v>
      </c>
      <c r="U71" s="7">
        <f t="shared" si="7"/>
        <v>-6.5</v>
      </c>
      <c r="V71" s="7">
        <f t="shared" si="8"/>
        <v>-0.35</v>
      </c>
      <c r="W71" s="1">
        <v>42399</v>
      </c>
      <c r="X71" t="s">
        <v>566</v>
      </c>
      <c r="Y71" s="4" t="s">
        <v>567</v>
      </c>
      <c r="Z71" t="s">
        <v>568</v>
      </c>
      <c r="AA71" s="1">
        <v>42397</v>
      </c>
      <c r="AB71" t="s">
        <v>569</v>
      </c>
      <c r="AC71" s="57" t="s">
        <v>2302</v>
      </c>
    </row>
    <row r="72" spans="1:29">
      <c r="A72" t="s">
        <v>27</v>
      </c>
      <c r="B72" t="s">
        <v>28</v>
      </c>
      <c r="C72" t="s">
        <v>561</v>
      </c>
      <c r="D72" s="1">
        <v>42397</v>
      </c>
      <c r="E72" s="1">
        <v>42427</v>
      </c>
      <c r="F72" s="7">
        <v>0</v>
      </c>
      <c r="G72" s="7">
        <v>0</v>
      </c>
      <c r="I72" t="s">
        <v>30</v>
      </c>
      <c r="K72">
        <v>9385941</v>
      </c>
      <c r="M72" t="s">
        <v>32</v>
      </c>
      <c r="N72" t="s">
        <v>46</v>
      </c>
      <c r="O72" t="s">
        <v>47</v>
      </c>
      <c r="P72" t="s">
        <v>48</v>
      </c>
      <c r="Q72">
        <v>-1</v>
      </c>
      <c r="R72" s="7">
        <v>6.5</v>
      </c>
      <c r="S72" s="7">
        <f t="shared" si="6"/>
        <v>-6.5</v>
      </c>
      <c r="T72" s="7">
        <v>6.5</v>
      </c>
      <c r="U72" s="7">
        <f t="shared" si="7"/>
        <v>-6.5</v>
      </c>
      <c r="V72" s="7">
        <f t="shared" si="8"/>
        <v>-0.35</v>
      </c>
      <c r="W72" s="1">
        <v>42399</v>
      </c>
      <c r="X72" t="s">
        <v>566</v>
      </c>
      <c r="Y72" s="4" t="s">
        <v>567</v>
      </c>
      <c r="Z72" t="s">
        <v>568</v>
      </c>
      <c r="AA72" s="1">
        <v>42397</v>
      </c>
      <c r="AB72" t="s">
        <v>569</v>
      </c>
      <c r="AC72" s="57" t="s">
        <v>2302</v>
      </c>
    </row>
    <row r="73" spans="1:29">
      <c r="A73" t="s">
        <v>27</v>
      </c>
      <c r="B73" t="s">
        <v>28</v>
      </c>
      <c r="C73" t="s">
        <v>592</v>
      </c>
      <c r="D73" s="1">
        <v>42398</v>
      </c>
      <c r="E73" s="1">
        <v>42428</v>
      </c>
      <c r="F73" s="7">
        <f>SUM(U73:U83)</f>
        <v>-84</v>
      </c>
      <c r="G73" s="7">
        <v>0</v>
      </c>
      <c r="I73" t="s">
        <v>30</v>
      </c>
      <c r="K73" t="s">
        <v>551</v>
      </c>
      <c r="M73" t="s">
        <v>32</v>
      </c>
      <c r="N73" t="s">
        <v>306</v>
      </c>
      <c r="O73" t="s">
        <v>307</v>
      </c>
      <c r="P73" t="s">
        <v>308</v>
      </c>
      <c r="Q73">
        <v>-1</v>
      </c>
      <c r="R73" s="7">
        <v>7.75</v>
      </c>
      <c r="S73" s="7">
        <f t="shared" si="6"/>
        <v>-7.75</v>
      </c>
      <c r="T73" s="7">
        <v>7.75</v>
      </c>
      <c r="U73" s="7">
        <f t="shared" si="7"/>
        <v>-7.75</v>
      </c>
      <c r="V73" s="7">
        <f t="shared" si="8"/>
        <v>-0.35</v>
      </c>
      <c r="W73" s="1">
        <v>42399</v>
      </c>
      <c r="X73" t="s">
        <v>534</v>
      </c>
      <c r="Y73" s="4" t="s">
        <v>535</v>
      </c>
      <c r="Z73" t="s">
        <v>291</v>
      </c>
      <c r="AA73" s="1">
        <v>42398</v>
      </c>
      <c r="AB73" t="s">
        <v>593</v>
      </c>
      <c r="AC73" s="57" t="s">
        <v>2302</v>
      </c>
    </row>
    <row r="74" spans="1:29">
      <c r="A74" t="s">
        <v>27</v>
      </c>
      <c r="B74" t="s">
        <v>28</v>
      </c>
      <c r="C74" t="s">
        <v>592</v>
      </c>
      <c r="D74" s="1">
        <v>42398</v>
      </c>
      <c r="E74" s="1">
        <v>42428</v>
      </c>
      <c r="F74" s="7">
        <v>0</v>
      </c>
      <c r="G74" s="7">
        <v>0</v>
      </c>
      <c r="I74" t="s">
        <v>30</v>
      </c>
      <c r="K74" t="s">
        <v>551</v>
      </c>
      <c r="M74" t="s">
        <v>32</v>
      </c>
      <c r="N74" t="s">
        <v>306</v>
      </c>
      <c r="O74" t="s">
        <v>307</v>
      </c>
      <c r="P74" t="s">
        <v>308</v>
      </c>
      <c r="Q74">
        <v>-1</v>
      </c>
      <c r="R74" s="7">
        <v>7.75</v>
      </c>
      <c r="S74" s="7">
        <f t="shared" si="6"/>
        <v>-7.75</v>
      </c>
      <c r="T74" s="7">
        <v>7.75</v>
      </c>
      <c r="U74" s="7">
        <f t="shared" si="7"/>
        <v>-7.75</v>
      </c>
      <c r="V74" s="7">
        <f t="shared" si="8"/>
        <v>-0.35</v>
      </c>
      <c r="W74" s="1">
        <v>42399</v>
      </c>
      <c r="X74" t="s">
        <v>534</v>
      </c>
      <c r="Y74" t="s">
        <v>535</v>
      </c>
      <c r="Z74" t="s">
        <v>291</v>
      </c>
      <c r="AA74" s="1">
        <v>42398</v>
      </c>
      <c r="AB74" t="s">
        <v>593</v>
      </c>
      <c r="AC74" s="57" t="s">
        <v>2302</v>
      </c>
    </row>
    <row r="75" spans="1:29">
      <c r="A75" t="s">
        <v>27</v>
      </c>
      <c r="B75" t="s">
        <v>28</v>
      </c>
      <c r="C75" t="s">
        <v>592</v>
      </c>
      <c r="D75" s="1">
        <v>42398</v>
      </c>
      <c r="E75" s="1">
        <v>42428</v>
      </c>
      <c r="F75" s="7">
        <v>0</v>
      </c>
      <c r="G75" s="7">
        <v>0</v>
      </c>
      <c r="I75" t="s">
        <v>30</v>
      </c>
      <c r="K75" t="s">
        <v>551</v>
      </c>
      <c r="M75" t="s">
        <v>32</v>
      </c>
      <c r="N75" t="s">
        <v>306</v>
      </c>
      <c r="O75" t="s">
        <v>307</v>
      </c>
      <c r="P75" t="s">
        <v>308</v>
      </c>
      <c r="Q75">
        <v>-1</v>
      </c>
      <c r="R75" s="7">
        <v>7.75</v>
      </c>
      <c r="S75" s="7">
        <f t="shared" si="6"/>
        <v>-7.75</v>
      </c>
      <c r="T75" s="7">
        <v>7.75</v>
      </c>
      <c r="U75" s="7">
        <f t="shared" si="7"/>
        <v>-7.75</v>
      </c>
      <c r="V75" s="7">
        <f t="shared" si="8"/>
        <v>-0.35</v>
      </c>
      <c r="W75" s="1">
        <v>42399</v>
      </c>
      <c r="X75" t="s">
        <v>534</v>
      </c>
      <c r="Y75" t="s">
        <v>535</v>
      </c>
      <c r="Z75" t="s">
        <v>291</v>
      </c>
      <c r="AA75" s="1">
        <v>42398</v>
      </c>
      <c r="AB75" t="s">
        <v>593</v>
      </c>
      <c r="AC75" s="57" t="s">
        <v>2302</v>
      </c>
    </row>
    <row r="76" spans="1:29">
      <c r="A76" t="s">
        <v>27</v>
      </c>
      <c r="B76" t="s">
        <v>28</v>
      </c>
      <c r="C76" t="s">
        <v>592</v>
      </c>
      <c r="D76" s="1">
        <v>42398</v>
      </c>
      <c r="E76" s="1">
        <v>42428</v>
      </c>
      <c r="F76" s="7">
        <v>0</v>
      </c>
      <c r="G76" s="7">
        <v>0</v>
      </c>
      <c r="I76" t="s">
        <v>30</v>
      </c>
      <c r="K76" t="s">
        <v>551</v>
      </c>
      <c r="M76" t="s">
        <v>32</v>
      </c>
      <c r="N76" t="s">
        <v>306</v>
      </c>
      <c r="O76" t="s">
        <v>307</v>
      </c>
      <c r="P76" t="s">
        <v>308</v>
      </c>
      <c r="Q76">
        <v>-1</v>
      </c>
      <c r="R76" s="7">
        <v>7.75</v>
      </c>
      <c r="S76" s="7">
        <f t="shared" si="6"/>
        <v>-7.75</v>
      </c>
      <c r="T76" s="7">
        <v>7.75</v>
      </c>
      <c r="U76" s="7">
        <f t="shared" si="7"/>
        <v>-7.75</v>
      </c>
      <c r="V76" s="7">
        <f t="shared" si="8"/>
        <v>-0.35</v>
      </c>
      <c r="W76" s="1">
        <v>42399</v>
      </c>
      <c r="X76" t="s">
        <v>534</v>
      </c>
      <c r="Y76" t="s">
        <v>535</v>
      </c>
      <c r="Z76" t="s">
        <v>291</v>
      </c>
      <c r="AA76" s="1">
        <v>42398</v>
      </c>
      <c r="AB76" t="s">
        <v>593</v>
      </c>
      <c r="AC76" s="57" t="s">
        <v>2302</v>
      </c>
    </row>
    <row r="77" spans="1:29">
      <c r="A77" t="s">
        <v>27</v>
      </c>
      <c r="B77" t="s">
        <v>28</v>
      </c>
      <c r="C77" t="s">
        <v>592</v>
      </c>
      <c r="D77" s="1">
        <v>42398</v>
      </c>
      <c r="E77" s="1">
        <v>42428</v>
      </c>
      <c r="F77" s="7">
        <v>0</v>
      </c>
      <c r="G77" s="7">
        <v>0</v>
      </c>
      <c r="I77" t="s">
        <v>30</v>
      </c>
      <c r="K77" t="s">
        <v>551</v>
      </c>
      <c r="M77" t="s">
        <v>32</v>
      </c>
      <c r="N77" t="s">
        <v>306</v>
      </c>
      <c r="O77" t="s">
        <v>307</v>
      </c>
      <c r="P77" t="s">
        <v>308</v>
      </c>
      <c r="Q77">
        <v>-1</v>
      </c>
      <c r="R77" s="7">
        <v>7.75</v>
      </c>
      <c r="S77" s="7">
        <f t="shared" si="6"/>
        <v>-7.75</v>
      </c>
      <c r="T77" s="7">
        <v>7.75</v>
      </c>
      <c r="U77" s="7">
        <f t="shared" si="7"/>
        <v>-7.75</v>
      </c>
      <c r="V77" s="7">
        <f t="shared" si="8"/>
        <v>-0.35</v>
      </c>
      <c r="W77" s="1">
        <v>42399</v>
      </c>
      <c r="X77" t="s">
        <v>534</v>
      </c>
      <c r="Y77" t="s">
        <v>535</v>
      </c>
      <c r="Z77" t="s">
        <v>291</v>
      </c>
      <c r="AA77" s="1">
        <v>42398</v>
      </c>
      <c r="AB77" t="s">
        <v>593</v>
      </c>
      <c r="AC77" s="57" t="s">
        <v>2302</v>
      </c>
    </row>
    <row r="78" spans="1:29">
      <c r="A78" t="s">
        <v>27</v>
      </c>
      <c r="B78" t="s">
        <v>28</v>
      </c>
      <c r="C78" t="s">
        <v>592</v>
      </c>
      <c r="D78" s="1">
        <v>42398</v>
      </c>
      <c r="E78" s="1">
        <v>42428</v>
      </c>
      <c r="F78" s="7">
        <v>0</v>
      </c>
      <c r="G78" s="7">
        <v>0</v>
      </c>
      <c r="I78" t="s">
        <v>30</v>
      </c>
      <c r="K78" t="s">
        <v>551</v>
      </c>
      <c r="M78" t="s">
        <v>32</v>
      </c>
      <c r="N78" t="s">
        <v>306</v>
      </c>
      <c r="O78" t="s">
        <v>307</v>
      </c>
      <c r="P78" t="s">
        <v>308</v>
      </c>
      <c r="Q78">
        <v>-1</v>
      </c>
      <c r="R78" s="7">
        <v>7.75</v>
      </c>
      <c r="S78" s="7">
        <f t="shared" si="6"/>
        <v>-7.75</v>
      </c>
      <c r="T78" s="7">
        <v>7.75</v>
      </c>
      <c r="U78" s="7">
        <f t="shared" si="7"/>
        <v>-7.75</v>
      </c>
      <c r="V78" s="7">
        <f t="shared" si="8"/>
        <v>-0.35</v>
      </c>
      <c r="W78" s="1">
        <v>42399</v>
      </c>
      <c r="X78" t="s">
        <v>534</v>
      </c>
      <c r="Y78" t="s">
        <v>535</v>
      </c>
      <c r="Z78" t="s">
        <v>291</v>
      </c>
      <c r="AA78" s="1">
        <v>42398</v>
      </c>
      <c r="AB78" t="s">
        <v>593</v>
      </c>
      <c r="AC78" s="57" t="s">
        <v>2302</v>
      </c>
    </row>
    <row r="79" spans="1:29">
      <c r="A79" t="s">
        <v>27</v>
      </c>
      <c r="B79" t="s">
        <v>28</v>
      </c>
      <c r="C79" t="s">
        <v>592</v>
      </c>
      <c r="D79" s="1">
        <v>42398</v>
      </c>
      <c r="E79" s="1">
        <v>42428</v>
      </c>
      <c r="F79" s="7">
        <v>0</v>
      </c>
      <c r="G79" s="7">
        <v>0</v>
      </c>
      <c r="I79" t="s">
        <v>30</v>
      </c>
      <c r="K79" t="s">
        <v>551</v>
      </c>
      <c r="M79" t="s">
        <v>32</v>
      </c>
      <c r="N79" t="s">
        <v>306</v>
      </c>
      <c r="O79" t="s">
        <v>307</v>
      </c>
      <c r="P79" t="s">
        <v>308</v>
      </c>
      <c r="Q79">
        <v>-1</v>
      </c>
      <c r="R79" s="7">
        <v>7.75</v>
      </c>
      <c r="S79" s="7">
        <f t="shared" si="6"/>
        <v>-7.75</v>
      </c>
      <c r="T79" s="7">
        <v>7.75</v>
      </c>
      <c r="U79" s="7">
        <f t="shared" si="7"/>
        <v>-7.75</v>
      </c>
      <c r="V79" s="7">
        <f t="shared" si="8"/>
        <v>-0.35</v>
      </c>
      <c r="W79" s="1">
        <v>42399</v>
      </c>
      <c r="X79" t="s">
        <v>534</v>
      </c>
      <c r="Y79" t="s">
        <v>535</v>
      </c>
      <c r="Z79" t="s">
        <v>291</v>
      </c>
      <c r="AA79" s="1">
        <v>42398</v>
      </c>
      <c r="AB79" t="s">
        <v>593</v>
      </c>
      <c r="AC79" s="57" t="s">
        <v>2302</v>
      </c>
    </row>
    <row r="80" spans="1:29">
      <c r="A80" t="s">
        <v>27</v>
      </c>
      <c r="B80" t="s">
        <v>28</v>
      </c>
      <c r="C80" t="s">
        <v>592</v>
      </c>
      <c r="D80" s="1">
        <v>42398</v>
      </c>
      <c r="E80" s="1">
        <v>42428</v>
      </c>
      <c r="F80" s="7">
        <v>0</v>
      </c>
      <c r="G80" s="7">
        <v>0</v>
      </c>
      <c r="I80" t="s">
        <v>30</v>
      </c>
      <c r="K80" t="s">
        <v>551</v>
      </c>
      <c r="M80" t="s">
        <v>32</v>
      </c>
      <c r="N80" t="s">
        <v>306</v>
      </c>
      <c r="O80" t="s">
        <v>307</v>
      </c>
      <c r="P80" t="s">
        <v>308</v>
      </c>
      <c r="Q80">
        <v>-1</v>
      </c>
      <c r="R80" s="7">
        <v>7.75</v>
      </c>
      <c r="S80" s="7">
        <f t="shared" si="6"/>
        <v>-7.75</v>
      </c>
      <c r="T80" s="7">
        <v>7.75</v>
      </c>
      <c r="U80" s="7">
        <f t="shared" si="7"/>
        <v>-7.75</v>
      </c>
      <c r="V80" s="7">
        <f t="shared" si="8"/>
        <v>-0.35</v>
      </c>
      <c r="W80" s="1">
        <v>42399</v>
      </c>
      <c r="X80" t="s">
        <v>534</v>
      </c>
      <c r="Y80" t="s">
        <v>535</v>
      </c>
      <c r="Z80" t="s">
        <v>291</v>
      </c>
      <c r="AA80" s="1">
        <v>42398</v>
      </c>
      <c r="AB80" t="s">
        <v>593</v>
      </c>
      <c r="AC80" s="57" t="s">
        <v>2302</v>
      </c>
    </row>
    <row r="81" spans="1:29">
      <c r="A81" t="s">
        <v>27</v>
      </c>
      <c r="B81" t="s">
        <v>28</v>
      </c>
      <c r="C81" t="s">
        <v>592</v>
      </c>
      <c r="D81" s="1">
        <v>42398</v>
      </c>
      <c r="E81" s="1">
        <v>42428</v>
      </c>
      <c r="F81" s="7">
        <v>0</v>
      </c>
      <c r="G81" s="7">
        <v>0</v>
      </c>
      <c r="I81" t="s">
        <v>30</v>
      </c>
      <c r="K81" t="s">
        <v>551</v>
      </c>
      <c r="M81" t="s">
        <v>32</v>
      </c>
      <c r="N81" t="s">
        <v>306</v>
      </c>
      <c r="O81" t="s">
        <v>307</v>
      </c>
      <c r="P81" t="s">
        <v>308</v>
      </c>
      <c r="Q81">
        <v>-1</v>
      </c>
      <c r="R81" s="7">
        <v>7.75</v>
      </c>
      <c r="S81" s="7">
        <f t="shared" si="6"/>
        <v>-7.75</v>
      </c>
      <c r="T81" s="7">
        <v>7.75</v>
      </c>
      <c r="U81" s="7">
        <f t="shared" si="7"/>
        <v>-7.75</v>
      </c>
      <c r="V81" s="7">
        <f t="shared" si="8"/>
        <v>-0.35</v>
      </c>
      <c r="W81" s="1">
        <v>42399</v>
      </c>
      <c r="X81" t="s">
        <v>534</v>
      </c>
      <c r="Y81" t="s">
        <v>535</v>
      </c>
      <c r="Z81" t="s">
        <v>291</v>
      </c>
      <c r="AA81" s="1">
        <v>42398</v>
      </c>
      <c r="AB81" t="s">
        <v>593</v>
      </c>
      <c r="AC81" s="57" t="s">
        <v>2302</v>
      </c>
    </row>
    <row r="82" spans="1:29">
      <c r="A82" t="s">
        <v>27</v>
      </c>
      <c r="B82" t="s">
        <v>28</v>
      </c>
      <c r="C82" t="s">
        <v>592</v>
      </c>
      <c r="D82" s="1">
        <v>42398</v>
      </c>
      <c r="E82" s="1">
        <v>42428</v>
      </c>
      <c r="F82" s="7">
        <v>0</v>
      </c>
      <c r="G82" s="7">
        <v>0</v>
      </c>
      <c r="I82" t="s">
        <v>30</v>
      </c>
      <c r="K82" t="s">
        <v>551</v>
      </c>
      <c r="M82" t="s">
        <v>32</v>
      </c>
      <c r="N82" t="s">
        <v>306</v>
      </c>
      <c r="O82" t="s">
        <v>307</v>
      </c>
      <c r="P82" t="s">
        <v>308</v>
      </c>
      <c r="Q82">
        <v>-1</v>
      </c>
      <c r="R82" s="7">
        <v>7.75</v>
      </c>
      <c r="S82" s="7">
        <f t="shared" si="6"/>
        <v>-7.75</v>
      </c>
      <c r="T82" s="7">
        <v>7.75</v>
      </c>
      <c r="U82" s="7">
        <f t="shared" si="7"/>
        <v>-7.75</v>
      </c>
      <c r="V82" s="7">
        <f t="shared" si="8"/>
        <v>-0.35</v>
      </c>
      <c r="W82" s="1">
        <v>42399</v>
      </c>
      <c r="X82" t="s">
        <v>534</v>
      </c>
      <c r="Y82" t="s">
        <v>535</v>
      </c>
      <c r="Z82" t="s">
        <v>291</v>
      </c>
      <c r="AA82" s="1">
        <v>42398</v>
      </c>
      <c r="AB82" t="s">
        <v>593</v>
      </c>
      <c r="AC82" s="57" t="s">
        <v>2302</v>
      </c>
    </row>
    <row r="83" spans="1:29">
      <c r="A83" t="s">
        <v>27</v>
      </c>
      <c r="B83" t="s">
        <v>28</v>
      </c>
      <c r="C83" t="s">
        <v>592</v>
      </c>
      <c r="D83" s="1">
        <v>42398</v>
      </c>
      <c r="E83" s="1">
        <v>42428</v>
      </c>
      <c r="F83" s="7">
        <v>0</v>
      </c>
      <c r="G83" s="7">
        <v>0</v>
      </c>
      <c r="I83" t="s">
        <v>30</v>
      </c>
      <c r="K83">
        <v>999333726180119</v>
      </c>
      <c r="M83" t="s">
        <v>32</v>
      </c>
      <c r="N83" t="s">
        <v>46</v>
      </c>
      <c r="O83" t="s">
        <v>47</v>
      </c>
      <c r="P83" t="s">
        <v>48</v>
      </c>
      <c r="Q83">
        <v>-1</v>
      </c>
      <c r="R83" s="7">
        <v>6.5</v>
      </c>
      <c r="S83" s="7">
        <f t="shared" si="6"/>
        <v>-6.5</v>
      </c>
      <c r="T83" s="7">
        <v>6.5</v>
      </c>
      <c r="U83" s="7">
        <f t="shared" si="7"/>
        <v>-6.5</v>
      </c>
      <c r="V83" s="7">
        <f t="shared" si="8"/>
        <v>-0.35</v>
      </c>
      <c r="W83" s="1">
        <v>42399</v>
      </c>
      <c r="X83" t="s">
        <v>54</v>
      </c>
      <c r="Y83" t="s">
        <v>55</v>
      </c>
      <c r="Z83" t="s">
        <v>56</v>
      </c>
      <c r="AA83" s="1">
        <v>42398</v>
      </c>
      <c r="AB83" t="s">
        <v>594</v>
      </c>
      <c r="AC83" s="57" t="s">
        <v>2302</v>
      </c>
    </row>
    <row r="84" spans="1:29">
      <c r="A84" t="s">
        <v>27</v>
      </c>
      <c r="B84" t="s">
        <v>28</v>
      </c>
      <c r="C84" t="s">
        <v>614</v>
      </c>
      <c r="D84" s="1">
        <v>42399</v>
      </c>
      <c r="E84" s="1">
        <v>42429</v>
      </c>
      <c r="F84" s="7">
        <f>SUM(U84:U87)</f>
        <v>-25.6</v>
      </c>
      <c r="G84" s="7">
        <v>0</v>
      </c>
      <c r="I84" t="s">
        <v>30</v>
      </c>
      <c r="K84" t="s">
        <v>551</v>
      </c>
      <c r="M84" t="s">
        <v>32</v>
      </c>
      <c r="N84" t="s">
        <v>33</v>
      </c>
      <c r="O84" t="s">
        <v>34</v>
      </c>
      <c r="P84" t="s">
        <v>35</v>
      </c>
      <c r="Q84">
        <v>-1</v>
      </c>
      <c r="R84" s="7">
        <v>6.4</v>
      </c>
      <c r="S84" s="7">
        <f t="shared" si="6"/>
        <v>-6.4</v>
      </c>
      <c r="T84" s="7">
        <v>6.4</v>
      </c>
      <c r="U84" s="7">
        <f t="shared" si="7"/>
        <v>-6.4</v>
      </c>
      <c r="V84" s="7">
        <f t="shared" si="8"/>
        <v>-0.35</v>
      </c>
      <c r="W84" s="1">
        <v>42399</v>
      </c>
      <c r="X84" t="s">
        <v>534</v>
      </c>
      <c r="Y84" t="s">
        <v>535</v>
      </c>
      <c r="Z84" t="s">
        <v>291</v>
      </c>
      <c r="AA84" s="1">
        <v>42399</v>
      </c>
      <c r="AB84" t="s">
        <v>615</v>
      </c>
      <c r="AC84" s="57" t="s">
        <v>2302</v>
      </c>
    </row>
    <row r="85" spans="1:29">
      <c r="A85" t="s">
        <v>27</v>
      </c>
      <c r="B85" t="s">
        <v>28</v>
      </c>
      <c r="C85" t="s">
        <v>614</v>
      </c>
      <c r="D85" s="1">
        <v>42399</v>
      </c>
      <c r="E85" s="1">
        <v>42429</v>
      </c>
      <c r="F85" s="7">
        <v>0</v>
      </c>
      <c r="G85" s="7">
        <v>0</v>
      </c>
      <c r="I85" t="s">
        <v>30</v>
      </c>
      <c r="K85" t="s">
        <v>551</v>
      </c>
      <c r="M85" t="s">
        <v>32</v>
      </c>
      <c r="N85" t="s">
        <v>33</v>
      </c>
      <c r="O85" t="s">
        <v>34</v>
      </c>
      <c r="P85" t="s">
        <v>35</v>
      </c>
      <c r="Q85">
        <v>-1</v>
      </c>
      <c r="R85" s="7">
        <v>6.4</v>
      </c>
      <c r="S85" s="7">
        <f t="shared" si="6"/>
        <v>-6.4</v>
      </c>
      <c r="T85" s="7">
        <v>6.4</v>
      </c>
      <c r="U85" s="7">
        <f t="shared" si="7"/>
        <v>-6.4</v>
      </c>
      <c r="V85" s="7">
        <f t="shared" si="8"/>
        <v>-0.35</v>
      </c>
      <c r="W85" s="1">
        <v>42399</v>
      </c>
      <c r="X85" t="s">
        <v>534</v>
      </c>
      <c r="Y85" t="s">
        <v>535</v>
      </c>
      <c r="Z85" t="s">
        <v>291</v>
      </c>
      <c r="AA85" s="1">
        <v>42399</v>
      </c>
      <c r="AB85" t="s">
        <v>615</v>
      </c>
      <c r="AC85" s="57" t="s">
        <v>2302</v>
      </c>
    </row>
    <row r="86" spans="1:29">
      <c r="A86" t="s">
        <v>27</v>
      </c>
      <c r="B86" t="s">
        <v>28</v>
      </c>
      <c r="C86" t="s">
        <v>614</v>
      </c>
      <c r="D86" s="1">
        <v>42399</v>
      </c>
      <c r="E86" s="1">
        <v>42429</v>
      </c>
      <c r="F86" s="7">
        <v>0</v>
      </c>
      <c r="G86" s="7">
        <v>0</v>
      </c>
      <c r="I86" t="s">
        <v>30</v>
      </c>
      <c r="K86" t="s">
        <v>616</v>
      </c>
      <c r="M86" t="s">
        <v>32</v>
      </c>
      <c r="N86" t="s">
        <v>33</v>
      </c>
      <c r="O86" t="s">
        <v>34</v>
      </c>
      <c r="P86" t="s">
        <v>35</v>
      </c>
      <c r="Q86">
        <v>-1</v>
      </c>
      <c r="R86" s="7">
        <v>6.4</v>
      </c>
      <c r="S86" s="7">
        <f t="shared" si="6"/>
        <v>-6.4</v>
      </c>
      <c r="T86" s="7">
        <v>6.4</v>
      </c>
      <c r="U86" s="7">
        <f t="shared" si="7"/>
        <v>-6.4</v>
      </c>
      <c r="V86" s="7">
        <f t="shared" si="8"/>
        <v>-0.35</v>
      </c>
      <c r="W86" s="1">
        <v>42399</v>
      </c>
      <c r="X86" t="s">
        <v>617</v>
      </c>
      <c r="Y86" t="s">
        <v>618</v>
      </c>
      <c r="Z86" t="s">
        <v>38</v>
      </c>
      <c r="AA86" s="1">
        <v>42399</v>
      </c>
      <c r="AB86" t="s">
        <v>619</v>
      </c>
      <c r="AC86" s="57" t="s">
        <v>2302</v>
      </c>
    </row>
    <row r="87" spans="1:29">
      <c r="A87" t="s">
        <v>27</v>
      </c>
      <c r="B87" t="s">
        <v>28</v>
      </c>
      <c r="C87" t="s">
        <v>614</v>
      </c>
      <c r="D87" s="1">
        <v>42399</v>
      </c>
      <c r="E87" s="1">
        <v>42429</v>
      </c>
      <c r="F87" s="7">
        <v>0</v>
      </c>
      <c r="G87" s="7">
        <v>0</v>
      </c>
      <c r="I87" t="s">
        <v>30</v>
      </c>
      <c r="K87" t="s">
        <v>616</v>
      </c>
      <c r="M87" t="s">
        <v>32</v>
      </c>
      <c r="N87" t="s">
        <v>33</v>
      </c>
      <c r="O87" t="s">
        <v>34</v>
      </c>
      <c r="P87" t="s">
        <v>35</v>
      </c>
      <c r="Q87">
        <v>-1</v>
      </c>
      <c r="R87" s="7">
        <v>6.4</v>
      </c>
      <c r="S87" s="7">
        <f t="shared" si="6"/>
        <v>-6.4</v>
      </c>
      <c r="T87" s="7">
        <v>6.4</v>
      </c>
      <c r="U87" s="7">
        <f t="shared" si="7"/>
        <v>-6.4</v>
      </c>
      <c r="V87" s="7">
        <f t="shared" si="8"/>
        <v>-0.35</v>
      </c>
      <c r="W87" s="1">
        <v>42399</v>
      </c>
      <c r="X87" t="s">
        <v>617</v>
      </c>
      <c r="Y87" t="s">
        <v>618</v>
      </c>
      <c r="Z87" t="s">
        <v>38</v>
      </c>
      <c r="AA87" s="1">
        <v>42399</v>
      </c>
      <c r="AB87" t="s">
        <v>619</v>
      </c>
      <c r="AC87" s="57" t="s">
        <v>2302</v>
      </c>
    </row>
    <row r="88" spans="1:29">
      <c r="D88" s="1"/>
      <c r="E88" s="1"/>
      <c r="W88" s="1"/>
      <c r="AA88" s="1"/>
    </row>
    <row r="89" spans="1:29" s="9" customFormat="1">
      <c r="B89" s="9" t="s">
        <v>2144</v>
      </c>
      <c r="D89" s="10"/>
      <c r="E89" s="10"/>
      <c r="F89" s="11">
        <f>SUM(F2:F88)</f>
        <v>-581.88</v>
      </c>
      <c r="G89" s="11"/>
      <c r="Q89" s="9">
        <f>SUM(Q2:Q88)</f>
        <v>-86</v>
      </c>
      <c r="R89" s="11"/>
      <c r="S89" s="11">
        <f>SUM(S2:S88)</f>
        <v>-581.87999999999965</v>
      </c>
      <c r="T89" s="11"/>
      <c r="U89" s="11">
        <f>SUM(U2:U88)</f>
        <v>-581.87999999999965</v>
      </c>
      <c r="V89" s="11">
        <f>SUM(V2:V88)</f>
        <v>-30.100000000000048</v>
      </c>
      <c r="W89" s="10"/>
      <c r="AA89" s="10"/>
      <c r="AC89" s="131"/>
    </row>
    <row r="90" spans="1:29">
      <c r="D90" s="1"/>
      <c r="E90" s="1"/>
      <c r="W90" s="1"/>
      <c r="AA90" s="1"/>
    </row>
    <row r="91" spans="1:29">
      <c r="A91" s="3" t="s">
        <v>0</v>
      </c>
      <c r="B91" s="3" t="s">
        <v>1</v>
      </c>
      <c r="C91" s="3" t="s">
        <v>2</v>
      </c>
      <c r="D91" s="3" t="s">
        <v>3</v>
      </c>
      <c r="E91" s="3" t="s">
        <v>4</v>
      </c>
      <c r="F91" s="6" t="s">
        <v>5</v>
      </c>
      <c r="G91" s="6" t="s">
        <v>6</v>
      </c>
      <c r="H91" s="3" t="s">
        <v>7</v>
      </c>
      <c r="I91" s="3" t="s">
        <v>8</v>
      </c>
      <c r="J91" s="3" t="s">
        <v>9</v>
      </c>
      <c r="K91" s="3" t="s">
        <v>10</v>
      </c>
      <c r="L91" s="3" t="s">
        <v>11</v>
      </c>
      <c r="M91" s="3" t="s">
        <v>12</v>
      </c>
      <c r="N91" s="3" t="s">
        <v>13</v>
      </c>
      <c r="O91" s="3" t="s">
        <v>14</v>
      </c>
      <c r="P91" s="3" t="s">
        <v>15</v>
      </c>
      <c r="Q91" s="3" t="s">
        <v>16</v>
      </c>
      <c r="R91" s="6" t="s">
        <v>17</v>
      </c>
      <c r="S91" s="6" t="s">
        <v>18</v>
      </c>
      <c r="T91" s="6" t="s">
        <v>2145</v>
      </c>
      <c r="U91" s="6" t="s">
        <v>19</v>
      </c>
      <c r="V91" s="6" t="s">
        <v>20</v>
      </c>
      <c r="W91" s="3" t="s">
        <v>21</v>
      </c>
      <c r="X91" s="3" t="s">
        <v>22</v>
      </c>
      <c r="Y91" s="3" t="s">
        <v>23</v>
      </c>
      <c r="Z91" s="3" t="s">
        <v>24</v>
      </c>
      <c r="AA91" s="3" t="s">
        <v>25</v>
      </c>
      <c r="AB91" s="3" t="s">
        <v>26</v>
      </c>
      <c r="AC91" s="143" t="s">
        <v>2301</v>
      </c>
    </row>
    <row r="92" spans="1:29">
      <c r="A92" t="s">
        <v>27</v>
      </c>
      <c r="B92" t="s">
        <v>28</v>
      </c>
      <c r="C92" t="s">
        <v>44</v>
      </c>
      <c r="D92" s="1">
        <v>42370</v>
      </c>
      <c r="E92" s="1">
        <v>42400</v>
      </c>
      <c r="F92" s="7">
        <v>5.33</v>
      </c>
      <c r="G92" s="7">
        <v>0</v>
      </c>
      <c r="I92" t="s">
        <v>30</v>
      </c>
      <c r="K92" t="s">
        <v>45</v>
      </c>
      <c r="M92" t="s">
        <v>32</v>
      </c>
      <c r="N92" t="s">
        <v>46</v>
      </c>
      <c r="O92" t="s">
        <v>47</v>
      </c>
      <c r="P92" t="s">
        <v>48</v>
      </c>
      <c r="Q92">
        <v>1</v>
      </c>
      <c r="R92" s="7">
        <v>6.5</v>
      </c>
      <c r="S92" s="7">
        <f t="shared" ref="S92:S155" si="9">Q92*R92</f>
        <v>6.5</v>
      </c>
      <c r="T92" s="7">
        <f t="shared" ref="T92:T155" si="10">(R92-U92)*Q92</f>
        <v>1.17</v>
      </c>
      <c r="U92" s="7">
        <v>5.33</v>
      </c>
      <c r="V92" s="7">
        <f t="shared" ref="V92:V155" si="11">Q92*U92</f>
        <v>5.33</v>
      </c>
      <c r="W92" s="1">
        <v>42371</v>
      </c>
      <c r="X92" t="s">
        <v>49</v>
      </c>
      <c r="Y92" t="s">
        <v>50</v>
      </c>
      <c r="Z92" t="s">
        <v>51</v>
      </c>
      <c r="AA92" s="1">
        <v>42369</v>
      </c>
      <c r="AB92" t="s">
        <v>52</v>
      </c>
      <c r="AC92" s="57" t="s">
        <v>2304</v>
      </c>
    </row>
    <row r="93" spans="1:29">
      <c r="A93" t="s">
        <v>27</v>
      </c>
      <c r="B93" t="s">
        <v>28</v>
      </c>
      <c r="C93" t="s">
        <v>53</v>
      </c>
      <c r="D93" s="1">
        <v>42370</v>
      </c>
      <c r="E93" s="1">
        <v>42400</v>
      </c>
      <c r="F93" s="7">
        <v>5.33</v>
      </c>
      <c r="G93" s="7">
        <v>0</v>
      </c>
      <c r="I93" t="s">
        <v>30</v>
      </c>
      <c r="K93">
        <v>377230302664</v>
      </c>
      <c r="M93" t="s">
        <v>32</v>
      </c>
      <c r="N93" t="s">
        <v>46</v>
      </c>
      <c r="O93" t="s">
        <v>47</v>
      </c>
      <c r="P93" t="s">
        <v>48</v>
      </c>
      <c r="Q93">
        <v>1</v>
      </c>
      <c r="R93" s="7">
        <v>6.5</v>
      </c>
      <c r="S93" s="7">
        <f t="shared" si="9"/>
        <v>6.5</v>
      </c>
      <c r="T93" s="7">
        <f t="shared" si="10"/>
        <v>1.17</v>
      </c>
      <c r="U93" s="7">
        <v>5.33</v>
      </c>
      <c r="V93" s="7">
        <f t="shared" si="11"/>
        <v>5.33</v>
      </c>
      <c r="W93" s="1">
        <v>42371</v>
      </c>
      <c r="X93" t="s">
        <v>54</v>
      </c>
      <c r="Y93" t="s">
        <v>55</v>
      </c>
      <c r="Z93" t="s">
        <v>56</v>
      </c>
      <c r="AA93" s="1">
        <v>42369</v>
      </c>
      <c r="AB93" t="s">
        <v>57</v>
      </c>
      <c r="AC93" s="57" t="s">
        <v>2302</v>
      </c>
    </row>
    <row r="94" spans="1:29">
      <c r="A94" t="s">
        <v>27</v>
      </c>
      <c r="B94" t="s">
        <v>28</v>
      </c>
      <c r="C94" t="s">
        <v>58</v>
      </c>
      <c r="D94" s="1">
        <v>42372</v>
      </c>
      <c r="E94" s="1">
        <v>42402</v>
      </c>
      <c r="F94" s="7">
        <v>31.9</v>
      </c>
      <c r="G94" s="7">
        <v>0</v>
      </c>
      <c r="I94" t="s">
        <v>30</v>
      </c>
      <c r="K94">
        <v>66990475</v>
      </c>
      <c r="M94" t="s">
        <v>32</v>
      </c>
      <c r="N94" t="s">
        <v>46</v>
      </c>
      <c r="O94" t="s">
        <v>47</v>
      </c>
      <c r="P94" t="s">
        <v>48</v>
      </c>
      <c r="Q94">
        <v>1</v>
      </c>
      <c r="R94" s="7">
        <v>6.5</v>
      </c>
      <c r="S94" s="7">
        <f t="shared" si="9"/>
        <v>6.5</v>
      </c>
      <c r="T94" s="7">
        <f t="shared" si="10"/>
        <v>1.17</v>
      </c>
      <c r="U94" s="7">
        <v>5.33</v>
      </c>
      <c r="V94" s="7">
        <f t="shared" si="11"/>
        <v>5.33</v>
      </c>
      <c r="W94" s="1">
        <v>42378</v>
      </c>
      <c r="X94" t="s">
        <v>59</v>
      </c>
      <c r="Y94" t="s">
        <v>60</v>
      </c>
      <c r="Z94" t="s">
        <v>61</v>
      </c>
      <c r="AA94" s="1">
        <v>42372</v>
      </c>
      <c r="AB94" t="s">
        <v>62</v>
      </c>
      <c r="AC94" s="57" t="s">
        <v>2302</v>
      </c>
    </row>
    <row r="95" spans="1:29">
      <c r="A95" t="s">
        <v>27</v>
      </c>
      <c r="B95" t="s">
        <v>28</v>
      </c>
      <c r="C95" t="s">
        <v>58</v>
      </c>
      <c r="D95" s="1">
        <v>42372</v>
      </c>
      <c r="E95" s="1">
        <v>42402</v>
      </c>
      <c r="F95" s="7">
        <v>0</v>
      </c>
      <c r="G95" s="7">
        <v>0</v>
      </c>
      <c r="I95" t="s">
        <v>30</v>
      </c>
      <c r="K95">
        <v>67000811</v>
      </c>
      <c r="M95" t="s">
        <v>32</v>
      </c>
      <c r="N95" t="s">
        <v>33</v>
      </c>
      <c r="O95" t="s">
        <v>34</v>
      </c>
      <c r="P95" t="s">
        <v>35</v>
      </c>
      <c r="Q95">
        <v>1</v>
      </c>
      <c r="R95" s="7">
        <v>6.4</v>
      </c>
      <c r="S95" s="7">
        <f t="shared" si="9"/>
        <v>6.4</v>
      </c>
      <c r="T95" s="7">
        <f t="shared" si="10"/>
        <v>1.1500000000000004</v>
      </c>
      <c r="U95" s="7">
        <v>5.25</v>
      </c>
      <c r="V95" s="7">
        <f t="shared" si="11"/>
        <v>5.25</v>
      </c>
      <c r="W95" s="1">
        <v>42378</v>
      </c>
      <c r="X95" t="s">
        <v>63</v>
      </c>
      <c r="Y95" t="s">
        <v>64</v>
      </c>
      <c r="Z95" t="s">
        <v>61</v>
      </c>
      <c r="AA95" s="1">
        <v>42372</v>
      </c>
      <c r="AB95" t="s">
        <v>65</v>
      </c>
      <c r="AC95" s="57" t="s">
        <v>2302</v>
      </c>
    </row>
    <row r="96" spans="1:29">
      <c r="A96" t="s">
        <v>27</v>
      </c>
      <c r="B96" t="s">
        <v>28</v>
      </c>
      <c r="C96" t="s">
        <v>58</v>
      </c>
      <c r="D96" s="1">
        <v>42372</v>
      </c>
      <c r="E96" s="1">
        <v>42402</v>
      </c>
      <c r="F96" s="7">
        <v>0</v>
      </c>
      <c r="G96" s="7">
        <v>0</v>
      </c>
      <c r="I96" t="s">
        <v>30</v>
      </c>
      <c r="K96">
        <v>19999999</v>
      </c>
      <c r="M96" t="s">
        <v>32</v>
      </c>
      <c r="N96" t="s">
        <v>46</v>
      </c>
      <c r="O96" t="s">
        <v>47</v>
      </c>
      <c r="P96" t="s">
        <v>48</v>
      </c>
      <c r="Q96">
        <v>1</v>
      </c>
      <c r="R96" s="7">
        <v>6.5</v>
      </c>
      <c r="S96" s="7">
        <f t="shared" si="9"/>
        <v>6.5</v>
      </c>
      <c r="T96" s="7">
        <f t="shared" si="10"/>
        <v>1.17</v>
      </c>
      <c r="U96" s="7">
        <v>5.33</v>
      </c>
      <c r="V96" s="7">
        <f t="shared" si="11"/>
        <v>5.33</v>
      </c>
      <c r="W96" s="1">
        <v>42378</v>
      </c>
      <c r="X96" t="s">
        <v>54</v>
      </c>
      <c r="Y96" t="s">
        <v>55</v>
      </c>
      <c r="Z96" t="s">
        <v>56</v>
      </c>
      <c r="AA96" s="1">
        <v>42372</v>
      </c>
      <c r="AB96" t="s">
        <v>72</v>
      </c>
      <c r="AC96" s="57" t="s">
        <v>2302</v>
      </c>
    </row>
    <row r="97" spans="1:29">
      <c r="A97" t="s">
        <v>27</v>
      </c>
      <c r="B97" t="s">
        <v>28</v>
      </c>
      <c r="C97" t="s">
        <v>58</v>
      </c>
      <c r="D97" s="1">
        <v>42372</v>
      </c>
      <c r="E97" s="1">
        <v>42402</v>
      </c>
      <c r="F97" s="7">
        <v>0</v>
      </c>
      <c r="G97" s="7">
        <v>0</v>
      </c>
      <c r="I97" t="s">
        <v>30</v>
      </c>
      <c r="K97" t="s">
        <v>68</v>
      </c>
      <c r="M97" t="s">
        <v>32</v>
      </c>
      <c r="N97" t="s">
        <v>46</v>
      </c>
      <c r="O97" t="s">
        <v>47</v>
      </c>
      <c r="P97" t="s">
        <v>48</v>
      </c>
      <c r="Q97">
        <v>1</v>
      </c>
      <c r="R97" s="7">
        <v>6.5</v>
      </c>
      <c r="S97" s="7">
        <f t="shared" si="9"/>
        <v>6.5</v>
      </c>
      <c r="T97" s="7">
        <f t="shared" si="10"/>
        <v>1.17</v>
      </c>
      <c r="U97" s="7">
        <v>5.33</v>
      </c>
      <c r="V97" s="7">
        <f t="shared" si="11"/>
        <v>5.33</v>
      </c>
      <c r="W97" s="1">
        <v>42378</v>
      </c>
      <c r="X97" t="s">
        <v>69</v>
      </c>
      <c r="Y97" t="s">
        <v>70</v>
      </c>
      <c r="Z97" t="s">
        <v>38</v>
      </c>
      <c r="AA97" s="1">
        <v>42372</v>
      </c>
      <c r="AB97" t="s">
        <v>71</v>
      </c>
      <c r="AC97" s="57" t="s">
        <v>2302</v>
      </c>
    </row>
    <row r="98" spans="1:29">
      <c r="A98" t="s">
        <v>27</v>
      </c>
      <c r="B98" t="s">
        <v>28</v>
      </c>
      <c r="C98" t="s">
        <v>58</v>
      </c>
      <c r="D98" s="1">
        <v>42372</v>
      </c>
      <c r="E98" s="1">
        <v>42402</v>
      </c>
      <c r="F98" s="7">
        <v>0</v>
      </c>
      <c r="G98" s="7">
        <v>0</v>
      </c>
      <c r="I98" t="s">
        <v>30</v>
      </c>
      <c r="K98">
        <v>67003026</v>
      </c>
      <c r="M98" t="s">
        <v>32</v>
      </c>
      <c r="N98" t="s">
        <v>46</v>
      </c>
      <c r="O98" t="s">
        <v>47</v>
      </c>
      <c r="P98" t="s">
        <v>48</v>
      </c>
      <c r="Q98">
        <v>1</v>
      </c>
      <c r="R98" s="7">
        <v>6.5</v>
      </c>
      <c r="S98" s="7">
        <f t="shared" si="9"/>
        <v>6.5</v>
      </c>
      <c r="T98" s="7">
        <f t="shared" si="10"/>
        <v>1.17</v>
      </c>
      <c r="U98" s="7">
        <v>5.33</v>
      </c>
      <c r="V98" s="7">
        <f t="shared" si="11"/>
        <v>5.33</v>
      </c>
      <c r="W98" s="1">
        <v>42378</v>
      </c>
      <c r="X98" t="s">
        <v>59</v>
      </c>
      <c r="Y98" t="s">
        <v>60</v>
      </c>
      <c r="Z98" t="s">
        <v>61</v>
      </c>
      <c r="AA98" s="1">
        <v>42372</v>
      </c>
      <c r="AB98" t="s">
        <v>66</v>
      </c>
      <c r="AC98" s="57" t="s">
        <v>2302</v>
      </c>
    </row>
    <row r="99" spans="1:29">
      <c r="A99" t="s">
        <v>27</v>
      </c>
      <c r="B99" t="s">
        <v>28</v>
      </c>
      <c r="C99" t="s">
        <v>58</v>
      </c>
      <c r="D99" s="1">
        <v>42372</v>
      </c>
      <c r="E99" s="1">
        <v>42402</v>
      </c>
      <c r="F99" s="7">
        <v>0</v>
      </c>
      <c r="G99" s="7">
        <v>0</v>
      </c>
      <c r="I99" t="s">
        <v>30</v>
      </c>
      <c r="K99">
        <v>67006693</v>
      </c>
      <c r="M99" t="s">
        <v>32</v>
      </c>
      <c r="N99" t="s">
        <v>46</v>
      </c>
      <c r="O99" t="s">
        <v>47</v>
      </c>
      <c r="P99" t="s">
        <v>48</v>
      </c>
      <c r="Q99">
        <v>1</v>
      </c>
      <c r="R99" s="7">
        <v>6.5</v>
      </c>
      <c r="S99" s="7">
        <f t="shared" si="9"/>
        <v>6.5</v>
      </c>
      <c r="T99" s="7">
        <f t="shared" si="10"/>
        <v>1.17</v>
      </c>
      <c r="U99" s="7">
        <v>5.33</v>
      </c>
      <c r="V99" s="7">
        <f t="shared" si="11"/>
        <v>5.33</v>
      </c>
      <c r="W99" s="1">
        <v>42378</v>
      </c>
      <c r="X99" t="s">
        <v>59</v>
      </c>
      <c r="Y99" t="s">
        <v>60</v>
      </c>
      <c r="Z99" t="s">
        <v>61</v>
      </c>
      <c r="AA99" s="1">
        <v>42372</v>
      </c>
      <c r="AB99" t="s">
        <v>67</v>
      </c>
      <c r="AC99" s="57" t="s">
        <v>2302</v>
      </c>
    </row>
    <row r="100" spans="1:29">
      <c r="A100" t="s">
        <v>27</v>
      </c>
      <c r="B100" t="s">
        <v>28</v>
      </c>
      <c r="C100" t="s">
        <v>80</v>
      </c>
      <c r="D100" s="1">
        <v>42373</v>
      </c>
      <c r="E100" s="1">
        <v>42403</v>
      </c>
      <c r="F100" s="7">
        <v>31.98</v>
      </c>
      <c r="G100" s="7">
        <v>0</v>
      </c>
      <c r="I100" t="s">
        <v>30</v>
      </c>
      <c r="K100">
        <v>160101578447</v>
      </c>
      <c r="M100" t="s">
        <v>32</v>
      </c>
      <c r="N100" t="s">
        <v>46</v>
      </c>
      <c r="O100" t="s">
        <v>47</v>
      </c>
      <c r="P100" t="s">
        <v>48</v>
      </c>
      <c r="Q100">
        <v>1</v>
      </c>
      <c r="R100" s="7">
        <v>6.5</v>
      </c>
      <c r="S100" s="7">
        <f t="shared" si="9"/>
        <v>6.5</v>
      </c>
      <c r="T100" s="7">
        <f t="shared" si="10"/>
        <v>1.17</v>
      </c>
      <c r="U100" s="7">
        <v>5.33</v>
      </c>
      <c r="V100" s="7">
        <f t="shared" si="11"/>
        <v>5.33</v>
      </c>
      <c r="W100" s="1">
        <v>42378</v>
      </c>
      <c r="X100" t="s">
        <v>81</v>
      </c>
      <c r="Y100" t="s">
        <v>82</v>
      </c>
      <c r="Z100" t="s">
        <v>83</v>
      </c>
      <c r="AA100" s="1">
        <v>42373</v>
      </c>
      <c r="AB100" t="s">
        <v>84</v>
      </c>
      <c r="AC100" s="57" t="s">
        <v>2302</v>
      </c>
    </row>
    <row r="101" spans="1:29">
      <c r="A101" t="s">
        <v>27</v>
      </c>
      <c r="B101" t="s">
        <v>28</v>
      </c>
      <c r="C101" t="s">
        <v>80</v>
      </c>
      <c r="D101" s="1">
        <v>42373</v>
      </c>
      <c r="E101" s="1">
        <v>42403</v>
      </c>
      <c r="F101" s="7">
        <v>0</v>
      </c>
      <c r="G101" s="7">
        <v>0</v>
      </c>
      <c r="I101" t="s">
        <v>30</v>
      </c>
      <c r="K101">
        <v>1063929</v>
      </c>
      <c r="M101" t="s">
        <v>32</v>
      </c>
      <c r="N101" t="s">
        <v>46</v>
      </c>
      <c r="O101" t="s">
        <v>47</v>
      </c>
      <c r="P101" t="s">
        <v>48</v>
      </c>
      <c r="Q101">
        <v>1</v>
      </c>
      <c r="R101" s="7">
        <v>6.5</v>
      </c>
      <c r="S101" s="7">
        <f t="shared" si="9"/>
        <v>6.5</v>
      </c>
      <c r="T101" s="7">
        <f t="shared" si="10"/>
        <v>1.17</v>
      </c>
      <c r="U101" s="7">
        <v>5.33</v>
      </c>
      <c r="V101" s="7">
        <f t="shared" si="11"/>
        <v>5.33</v>
      </c>
      <c r="W101" s="1">
        <v>42378</v>
      </c>
      <c r="X101" t="s">
        <v>88</v>
      </c>
      <c r="Y101" t="s">
        <v>89</v>
      </c>
      <c r="Z101" t="s">
        <v>38</v>
      </c>
      <c r="AA101" s="1">
        <v>42373</v>
      </c>
      <c r="AB101" t="s">
        <v>91</v>
      </c>
      <c r="AC101" s="57" t="s">
        <v>2302</v>
      </c>
    </row>
    <row r="102" spans="1:29">
      <c r="A102" t="s">
        <v>27</v>
      </c>
      <c r="B102" t="s">
        <v>28</v>
      </c>
      <c r="C102" t="s">
        <v>80</v>
      </c>
      <c r="D102" s="1">
        <v>42373</v>
      </c>
      <c r="E102" s="1">
        <v>42403</v>
      </c>
      <c r="F102" s="7">
        <v>0</v>
      </c>
      <c r="G102" s="7">
        <v>0</v>
      </c>
      <c r="I102" t="s">
        <v>30</v>
      </c>
      <c r="K102">
        <v>7063928</v>
      </c>
      <c r="M102" t="s">
        <v>32</v>
      </c>
      <c r="N102" t="s">
        <v>46</v>
      </c>
      <c r="O102" t="s">
        <v>47</v>
      </c>
      <c r="P102" t="s">
        <v>48</v>
      </c>
      <c r="Q102">
        <v>2</v>
      </c>
      <c r="R102" s="7">
        <v>6.5</v>
      </c>
      <c r="S102" s="7">
        <f t="shared" si="9"/>
        <v>13</v>
      </c>
      <c r="T102" s="7">
        <f t="shared" si="10"/>
        <v>2.34</v>
      </c>
      <c r="U102" s="7">
        <v>5.33</v>
      </c>
      <c r="V102" s="7">
        <f t="shared" si="11"/>
        <v>10.66</v>
      </c>
      <c r="W102" s="1">
        <v>42378</v>
      </c>
      <c r="X102" t="s">
        <v>88</v>
      </c>
      <c r="Y102" t="s">
        <v>89</v>
      </c>
      <c r="Z102" t="s">
        <v>38</v>
      </c>
      <c r="AA102" s="1">
        <v>42373</v>
      </c>
      <c r="AB102" t="s">
        <v>90</v>
      </c>
      <c r="AC102" s="57" t="s">
        <v>2302</v>
      </c>
    </row>
    <row r="103" spans="1:29">
      <c r="A103" t="s">
        <v>27</v>
      </c>
      <c r="B103" t="s">
        <v>28</v>
      </c>
      <c r="C103" t="s">
        <v>80</v>
      </c>
      <c r="D103" s="1">
        <v>42373</v>
      </c>
      <c r="E103" s="1">
        <v>42403</v>
      </c>
      <c r="F103" s="7">
        <v>0</v>
      </c>
      <c r="G103" s="7">
        <v>0</v>
      </c>
      <c r="I103" t="s">
        <v>30</v>
      </c>
      <c r="K103">
        <v>10813</v>
      </c>
      <c r="M103" t="s">
        <v>32</v>
      </c>
      <c r="N103" t="s">
        <v>46</v>
      </c>
      <c r="O103" t="s">
        <v>47</v>
      </c>
      <c r="P103" t="s">
        <v>48</v>
      </c>
      <c r="Q103">
        <v>1</v>
      </c>
      <c r="R103" s="7">
        <v>6.5</v>
      </c>
      <c r="S103" s="7">
        <f t="shared" si="9"/>
        <v>6.5</v>
      </c>
      <c r="T103" s="7">
        <f t="shared" si="10"/>
        <v>1.17</v>
      </c>
      <c r="U103" s="7">
        <v>5.33</v>
      </c>
      <c r="V103" s="7">
        <f t="shared" si="11"/>
        <v>5.33</v>
      </c>
      <c r="W103" s="1">
        <v>42378</v>
      </c>
      <c r="X103" t="s">
        <v>85</v>
      </c>
      <c r="Y103" t="s">
        <v>86</v>
      </c>
      <c r="Z103" t="s">
        <v>38</v>
      </c>
      <c r="AA103" s="1">
        <v>42373</v>
      </c>
      <c r="AB103" t="s">
        <v>87</v>
      </c>
      <c r="AC103" s="57" t="s">
        <v>2302</v>
      </c>
    </row>
    <row r="104" spans="1:29">
      <c r="A104" t="s">
        <v>27</v>
      </c>
      <c r="B104" t="s">
        <v>28</v>
      </c>
      <c r="C104" t="s">
        <v>80</v>
      </c>
      <c r="D104" s="1">
        <v>42373</v>
      </c>
      <c r="E104" s="1">
        <v>42403</v>
      </c>
      <c r="F104" s="7">
        <v>0</v>
      </c>
      <c r="G104" s="7">
        <v>0</v>
      </c>
      <c r="I104" t="s">
        <v>30</v>
      </c>
      <c r="K104">
        <v>160101578447</v>
      </c>
      <c r="M104" t="s">
        <v>32</v>
      </c>
      <c r="N104" t="s">
        <v>46</v>
      </c>
      <c r="O104" t="s">
        <v>47</v>
      </c>
      <c r="P104" t="s">
        <v>48</v>
      </c>
      <c r="Q104">
        <v>1</v>
      </c>
      <c r="R104" s="7">
        <v>6.5</v>
      </c>
      <c r="S104" s="7">
        <f t="shared" si="9"/>
        <v>6.5</v>
      </c>
      <c r="T104" s="7">
        <f t="shared" si="10"/>
        <v>1.17</v>
      </c>
      <c r="U104" s="7">
        <v>5.33</v>
      </c>
      <c r="V104" s="7">
        <f t="shared" si="11"/>
        <v>5.33</v>
      </c>
      <c r="W104" s="1">
        <v>42378</v>
      </c>
      <c r="X104" t="s">
        <v>81</v>
      </c>
      <c r="Y104" t="s">
        <v>82</v>
      </c>
      <c r="Z104" t="s">
        <v>83</v>
      </c>
      <c r="AA104" s="1">
        <v>42373</v>
      </c>
      <c r="AB104" t="s">
        <v>84</v>
      </c>
      <c r="AC104" s="57" t="s">
        <v>2302</v>
      </c>
    </row>
    <row r="105" spans="1:29">
      <c r="A105" t="s">
        <v>27</v>
      </c>
      <c r="B105" t="s">
        <v>28</v>
      </c>
      <c r="C105" t="s">
        <v>92</v>
      </c>
      <c r="D105" s="1">
        <v>42373</v>
      </c>
      <c r="E105" s="1">
        <v>42403</v>
      </c>
      <c r="F105" s="7">
        <v>42.56</v>
      </c>
      <c r="G105" s="7">
        <v>0</v>
      </c>
      <c r="I105" t="s">
        <v>30</v>
      </c>
      <c r="K105">
        <v>67021198</v>
      </c>
      <c r="M105" t="s">
        <v>32</v>
      </c>
      <c r="N105" t="s">
        <v>46</v>
      </c>
      <c r="O105" t="s">
        <v>47</v>
      </c>
      <c r="P105" t="s">
        <v>48</v>
      </c>
      <c r="Q105">
        <v>1</v>
      </c>
      <c r="R105" s="7">
        <v>6.5</v>
      </c>
      <c r="S105" s="7">
        <f t="shared" si="9"/>
        <v>6.5</v>
      </c>
      <c r="T105" s="7">
        <f t="shared" si="10"/>
        <v>1.17</v>
      </c>
      <c r="U105" s="7">
        <v>5.33</v>
      </c>
      <c r="V105" s="7">
        <f t="shared" si="11"/>
        <v>5.33</v>
      </c>
      <c r="W105" s="1">
        <v>42378</v>
      </c>
      <c r="X105" t="s">
        <v>59</v>
      </c>
      <c r="Y105" t="s">
        <v>60</v>
      </c>
      <c r="Z105" t="s">
        <v>61</v>
      </c>
      <c r="AA105" s="1">
        <v>42373</v>
      </c>
      <c r="AB105" t="s">
        <v>93</v>
      </c>
      <c r="AC105" s="57" t="s">
        <v>2302</v>
      </c>
    </row>
    <row r="106" spans="1:29">
      <c r="A106" t="s">
        <v>27</v>
      </c>
      <c r="B106" t="s">
        <v>28</v>
      </c>
      <c r="C106" t="s">
        <v>92</v>
      </c>
      <c r="D106" s="1">
        <v>42373</v>
      </c>
      <c r="E106" s="1">
        <v>42403</v>
      </c>
      <c r="F106" s="7">
        <v>0</v>
      </c>
      <c r="G106" s="7">
        <v>0</v>
      </c>
      <c r="I106" t="s">
        <v>30</v>
      </c>
      <c r="M106" t="s">
        <v>32</v>
      </c>
      <c r="N106" t="s">
        <v>33</v>
      </c>
      <c r="O106" t="s">
        <v>34</v>
      </c>
      <c r="P106" t="s">
        <v>35</v>
      </c>
      <c r="Q106">
        <v>1</v>
      </c>
      <c r="R106" s="7">
        <v>6.4</v>
      </c>
      <c r="S106" s="7">
        <f t="shared" si="9"/>
        <v>6.4</v>
      </c>
      <c r="T106" s="7">
        <f t="shared" si="10"/>
        <v>1.1500000000000004</v>
      </c>
      <c r="U106" s="7">
        <v>5.25</v>
      </c>
      <c r="V106" s="7">
        <f t="shared" si="11"/>
        <v>5.25</v>
      </c>
      <c r="W106" s="1">
        <v>42378</v>
      </c>
      <c r="X106" t="s">
        <v>105</v>
      </c>
      <c r="Y106" t="s">
        <v>106</v>
      </c>
      <c r="Z106" t="s">
        <v>38</v>
      </c>
      <c r="AA106" s="1">
        <v>42373</v>
      </c>
      <c r="AB106" t="s">
        <v>107</v>
      </c>
      <c r="AC106" s="57" t="s">
        <v>2302</v>
      </c>
    </row>
    <row r="107" spans="1:29">
      <c r="A107" t="s">
        <v>27</v>
      </c>
      <c r="B107" t="s">
        <v>28</v>
      </c>
      <c r="C107" t="s">
        <v>92</v>
      </c>
      <c r="D107" s="1">
        <v>42373</v>
      </c>
      <c r="E107" s="1">
        <v>42403</v>
      </c>
      <c r="F107" s="7">
        <v>0</v>
      </c>
      <c r="G107" s="7">
        <v>0</v>
      </c>
      <c r="I107" t="s">
        <v>30</v>
      </c>
      <c r="K107">
        <v>377252702353</v>
      </c>
      <c r="M107" t="s">
        <v>32</v>
      </c>
      <c r="N107" t="s">
        <v>46</v>
      </c>
      <c r="O107" t="s">
        <v>47</v>
      </c>
      <c r="P107" t="s">
        <v>48</v>
      </c>
      <c r="Q107">
        <v>1</v>
      </c>
      <c r="R107" s="7">
        <v>6.5</v>
      </c>
      <c r="S107" s="7">
        <f t="shared" si="9"/>
        <v>6.5</v>
      </c>
      <c r="T107" s="7">
        <f t="shared" si="10"/>
        <v>1.17</v>
      </c>
      <c r="U107" s="7">
        <v>5.33</v>
      </c>
      <c r="V107" s="7">
        <f t="shared" si="11"/>
        <v>5.33</v>
      </c>
      <c r="W107" s="1">
        <v>42378</v>
      </c>
      <c r="X107" t="s">
        <v>54</v>
      </c>
      <c r="Y107" t="s">
        <v>55</v>
      </c>
      <c r="Z107" t="s">
        <v>56</v>
      </c>
      <c r="AA107" s="1">
        <v>42373</v>
      </c>
      <c r="AB107" t="s">
        <v>98</v>
      </c>
      <c r="AC107" s="57" t="s">
        <v>2302</v>
      </c>
    </row>
    <row r="108" spans="1:29">
      <c r="A108" t="s">
        <v>27</v>
      </c>
      <c r="B108" t="s">
        <v>28</v>
      </c>
      <c r="C108" t="s">
        <v>92</v>
      </c>
      <c r="D108" s="1">
        <v>42373</v>
      </c>
      <c r="E108" s="1">
        <v>42403</v>
      </c>
      <c r="F108" s="7">
        <v>0</v>
      </c>
      <c r="G108" s="7">
        <v>0</v>
      </c>
      <c r="I108" t="s">
        <v>30</v>
      </c>
      <c r="K108" t="s">
        <v>94</v>
      </c>
      <c r="M108" t="s">
        <v>32</v>
      </c>
      <c r="N108" t="s">
        <v>46</v>
      </c>
      <c r="O108" t="s">
        <v>47</v>
      </c>
      <c r="P108" t="s">
        <v>48</v>
      </c>
      <c r="Q108">
        <v>1</v>
      </c>
      <c r="R108" s="7">
        <v>6.5</v>
      </c>
      <c r="S108" s="7">
        <f t="shared" si="9"/>
        <v>6.5</v>
      </c>
      <c r="T108" s="7">
        <f t="shared" si="10"/>
        <v>1.17</v>
      </c>
      <c r="U108" s="7">
        <v>5.33</v>
      </c>
      <c r="V108" s="7">
        <f t="shared" si="11"/>
        <v>5.33</v>
      </c>
      <c r="W108" s="1">
        <v>42378</v>
      </c>
      <c r="X108" t="s">
        <v>95</v>
      </c>
      <c r="Y108" t="s">
        <v>96</v>
      </c>
      <c r="Z108" t="s">
        <v>78</v>
      </c>
      <c r="AA108" s="1">
        <v>42373</v>
      </c>
      <c r="AB108" t="s">
        <v>97</v>
      </c>
      <c r="AC108" s="57" t="s">
        <v>2302</v>
      </c>
    </row>
    <row r="109" spans="1:29">
      <c r="A109" t="s">
        <v>27</v>
      </c>
      <c r="B109" t="s">
        <v>28</v>
      </c>
      <c r="C109" t="s">
        <v>92</v>
      </c>
      <c r="D109" s="1">
        <v>42373</v>
      </c>
      <c r="E109" s="1">
        <v>42403</v>
      </c>
      <c r="F109" s="7">
        <v>0</v>
      </c>
      <c r="G109" s="7">
        <v>0</v>
      </c>
      <c r="I109" t="s">
        <v>30</v>
      </c>
      <c r="K109" t="s">
        <v>45</v>
      </c>
      <c r="M109" t="s">
        <v>32</v>
      </c>
      <c r="N109" t="s">
        <v>46</v>
      </c>
      <c r="O109" t="s">
        <v>47</v>
      </c>
      <c r="P109" t="s">
        <v>48</v>
      </c>
      <c r="Q109">
        <v>1</v>
      </c>
      <c r="R109" s="7">
        <v>6.5</v>
      </c>
      <c r="S109" s="7">
        <f t="shared" si="9"/>
        <v>6.5</v>
      </c>
      <c r="T109" s="7">
        <f t="shared" si="10"/>
        <v>1.17</v>
      </c>
      <c r="U109" s="7">
        <v>5.33</v>
      </c>
      <c r="V109" s="7">
        <f t="shared" si="11"/>
        <v>5.33</v>
      </c>
      <c r="W109" s="1">
        <v>42378</v>
      </c>
      <c r="X109" t="s">
        <v>99</v>
      </c>
      <c r="Y109" t="s">
        <v>100</v>
      </c>
      <c r="Z109" t="s">
        <v>38</v>
      </c>
      <c r="AA109" s="1">
        <v>42373</v>
      </c>
      <c r="AB109" t="s">
        <v>101</v>
      </c>
      <c r="AC109" s="57" t="s">
        <v>2302</v>
      </c>
    </row>
    <row r="110" spans="1:29">
      <c r="A110" t="s">
        <v>27</v>
      </c>
      <c r="B110" t="s">
        <v>28</v>
      </c>
      <c r="C110" t="s">
        <v>92</v>
      </c>
      <c r="D110" s="1">
        <v>42373</v>
      </c>
      <c r="E110" s="1">
        <v>42403</v>
      </c>
      <c r="F110" s="7">
        <v>0</v>
      </c>
      <c r="G110" s="7">
        <v>0</v>
      </c>
      <c r="I110" t="s">
        <v>30</v>
      </c>
      <c r="K110" t="s">
        <v>108</v>
      </c>
      <c r="M110" t="s">
        <v>32</v>
      </c>
      <c r="N110" t="s">
        <v>46</v>
      </c>
      <c r="O110" t="s">
        <v>47</v>
      </c>
      <c r="P110" t="s">
        <v>48</v>
      </c>
      <c r="Q110">
        <v>1</v>
      </c>
      <c r="R110" s="7">
        <v>6.5</v>
      </c>
      <c r="S110" s="7">
        <f t="shared" si="9"/>
        <v>6.5</v>
      </c>
      <c r="T110" s="7">
        <f t="shared" si="10"/>
        <v>1.17</v>
      </c>
      <c r="U110" s="7">
        <v>5.33</v>
      </c>
      <c r="V110" s="7">
        <f t="shared" si="11"/>
        <v>5.33</v>
      </c>
      <c r="W110" s="1">
        <v>42378</v>
      </c>
      <c r="X110" t="s">
        <v>109</v>
      </c>
      <c r="Y110" t="s">
        <v>110</v>
      </c>
      <c r="Z110" t="s">
        <v>38</v>
      </c>
      <c r="AA110" s="1">
        <v>42373</v>
      </c>
      <c r="AB110" t="s">
        <v>111</v>
      </c>
      <c r="AC110" s="57" t="s">
        <v>2302</v>
      </c>
    </row>
    <row r="111" spans="1:29">
      <c r="A111" t="s">
        <v>27</v>
      </c>
      <c r="B111" t="s">
        <v>28</v>
      </c>
      <c r="C111" t="s">
        <v>92</v>
      </c>
      <c r="D111" s="1">
        <v>42373</v>
      </c>
      <c r="E111" s="1">
        <v>42403</v>
      </c>
      <c r="F111" s="7">
        <v>0</v>
      </c>
      <c r="G111" s="7">
        <v>0</v>
      </c>
      <c r="I111" t="s">
        <v>30</v>
      </c>
      <c r="K111" t="s">
        <v>112</v>
      </c>
      <c r="M111" t="s">
        <v>32</v>
      </c>
      <c r="N111" t="s">
        <v>46</v>
      </c>
      <c r="O111" t="s">
        <v>47</v>
      </c>
      <c r="P111" t="s">
        <v>48</v>
      </c>
      <c r="Q111">
        <v>1</v>
      </c>
      <c r="R111" s="7">
        <v>6.5</v>
      </c>
      <c r="S111" s="7">
        <f t="shared" si="9"/>
        <v>6.5</v>
      </c>
      <c r="T111" s="7">
        <f t="shared" si="10"/>
        <v>1.17</v>
      </c>
      <c r="U111" s="7">
        <v>5.33</v>
      </c>
      <c r="V111" s="7">
        <f t="shared" si="11"/>
        <v>5.33</v>
      </c>
      <c r="W111" s="1">
        <v>42378</v>
      </c>
      <c r="X111" t="s">
        <v>109</v>
      </c>
      <c r="Y111" t="s">
        <v>110</v>
      </c>
      <c r="Z111" t="s">
        <v>38</v>
      </c>
      <c r="AA111" s="1">
        <v>42373</v>
      </c>
      <c r="AB111" t="s">
        <v>113</v>
      </c>
      <c r="AC111" s="57" t="s">
        <v>2302</v>
      </c>
    </row>
    <row r="112" spans="1:29">
      <c r="A112" t="s">
        <v>27</v>
      </c>
      <c r="B112" t="s">
        <v>28</v>
      </c>
      <c r="C112" t="s">
        <v>92</v>
      </c>
      <c r="D112" s="1">
        <v>42373</v>
      </c>
      <c r="E112" s="1">
        <v>42403</v>
      </c>
      <c r="F112" s="7">
        <v>0</v>
      </c>
      <c r="G112" s="7">
        <v>0</v>
      </c>
      <c r="I112" t="s">
        <v>30</v>
      </c>
      <c r="K112" t="s">
        <v>68</v>
      </c>
      <c r="M112" t="s">
        <v>32</v>
      </c>
      <c r="N112" t="s">
        <v>46</v>
      </c>
      <c r="O112" t="s">
        <v>47</v>
      </c>
      <c r="P112" t="s">
        <v>48</v>
      </c>
      <c r="Q112">
        <v>1</v>
      </c>
      <c r="R112" s="7">
        <v>6.5</v>
      </c>
      <c r="S112" s="7">
        <f t="shared" si="9"/>
        <v>6.5</v>
      </c>
      <c r="T112" s="7">
        <f t="shared" si="10"/>
        <v>1.17</v>
      </c>
      <c r="U112" s="7">
        <v>5.33</v>
      </c>
      <c r="V112" s="7">
        <f t="shared" si="11"/>
        <v>5.33</v>
      </c>
      <c r="W112" s="1">
        <v>42378</v>
      </c>
      <c r="X112" t="s">
        <v>102</v>
      </c>
      <c r="Y112" t="s">
        <v>103</v>
      </c>
      <c r="Z112" t="s">
        <v>38</v>
      </c>
      <c r="AA112" s="1">
        <v>42373</v>
      </c>
      <c r="AB112" t="s">
        <v>104</v>
      </c>
      <c r="AC112" s="57" t="s">
        <v>2302</v>
      </c>
    </row>
    <row r="113" spans="1:29">
      <c r="A113" t="s">
        <v>27</v>
      </c>
      <c r="B113" t="s">
        <v>28</v>
      </c>
      <c r="C113" t="s">
        <v>123</v>
      </c>
      <c r="D113" s="1">
        <v>42374</v>
      </c>
      <c r="E113" s="1">
        <v>42404</v>
      </c>
      <c r="F113" s="7">
        <v>117.26</v>
      </c>
      <c r="G113" s="7">
        <v>0</v>
      </c>
      <c r="I113" t="s">
        <v>30</v>
      </c>
      <c r="K113" t="s">
        <v>124</v>
      </c>
      <c r="M113" t="s">
        <v>32</v>
      </c>
      <c r="N113" t="s">
        <v>46</v>
      </c>
      <c r="O113" t="s">
        <v>47</v>
      </c>
      <c r="P113" t="s">
        <v>48</v>
      </c>
      <c r="Q113">
        <v>2</v>
      </c>
      <c r="R113" s="7">
        <v>6.5</v>
      </c>
      <c r="S113" s="7">
        <f t="shared" si="9"/>
        <v>13</v>
      </c>
      <c r="T113" s="7">
        <f t="shared" si="10"/>
        <v>2.34</v>
      </c>
      <c r="U113" s="7">
        <v>5.33</v>
      </c>
      <c r="V113" s="7">
        <f t="shared" si="11"/>
        <v>10.66</v>
      </c>
      <c r="W113" s="1">
        <v>42378</v>
      </c>
      <c r="X113" t="s">
        <v>125</v>
      </c>
      <c r="Y113" t="s">
        <v>126</v>
      </c>
      <c r="Z113" t="s">
        <v>51</v>
      </c>
      <c r="AA113" s="1">
        <v>42374</v>
      </c>
      <c r="AB113" t="s">
        <v>127</v>
      </c>
      <c r="AC113" s="57" t="s">
        <v>2305</v>
      </c>
    </row>
    <row r="114" spans="1:29">
      <c r="A114" t="s">
        <v>27</v>
      </c>
      <c r="B114" t="s">
        <v>28</v>
      </c>
      <c r="C114" t="s">
        <v>123</v>
      </c>
      <c r="D114" s="1">
        <v>42374</v>
      </c>
      <c r="E114" s="1">
        <v>42404</v>
      </c>
      <c r="F114" s="7">
        <v>0</v>
      </c>
      <c r="G114" s="7">
        <v>0</v>
      </c>
      <c r="I114" t="s">
        <v>30</v>
      </c>
      <c r="K114" t="s">
        <v>128</v>
      </c>
      <c r="M114" t="s">
        <v>32</v>
      </c>
      <c r="N114" t="s">
        <v>46</v>
      </c>
      <c r="O114" t="s">
        <v>47</v>
      </c>
      <c r="P114" t="s">
        <v>48</v>
      </c>
      <c r="Q114">
        <v>14</v>
      </c>
      <c r="R114" s="7">
        <v>6.5</v>
      </c>
      <c r="S114" s="7">
        <f t="shared" si="9"/>
        <v>91</v>
      </c>
      <c r="T114" s="7">
        <f t="shared" si="10"/>
        <v>16.38</v>
      </c>
      <c r="U114" s="7">
        <v>5.33</v>
      </c>
      <c r="V114" s="7">
        <f t="shared" si="11"/>
        <v>74.62</v>
      </c>
      <c r="W114" s="1">
        <v>42378</v>
      </c>
      <c r="X114" t="s">
        <v>125</v>
      </c>
      <c r="Y114" t="s">
        <v>126</v>
      </c>
      <c r="Z114" t="s">
        <v>51</v>
      </c>
      <c r="AA114" s="1">
        <v>42374</v>
      </c>
      <c r="AB114" t="s">
        <v>129</v>
      </c>
      <c r="AC114" s="57" t="s">
        <v>2305</v>
      </c>
    </row>
    <row r="115" spans="1:29">
      <c r="A115" t="s">
        <v>27</v>
      </c>
      <c r="B115" t="s">
        <v>28</v>
      </c>
      <c r="C115" t="s">
        <v>123</v>
      </c>
      <c r="D115" s="1">
        <v>42374</v>
      </c>
      <c r="E115" s="1">
        <v>42404</v>
      </c>
      <c r="F115" s="7">
        <v>0</v>
      </c>
      <c r="G115" s="7">
        <v>0</v>
      </c>
      <c r="I115" t="s">
        <v>30</v>
      </c>
      <c r="K115" t="s">
        <v>94</v>
      </c>
      <c r="M115" t="s">
        <v>32</v>
      </c>
      <c r="N115" t="s">
        <v>46</v>
      </c>
      <c r="O115" t="s">
        <v>47</v>
      </c>
      <c r="P115" t="s">
        <v>48</v>
      </c>
      <c r="Q115">
        <v>1</v>
      </c>
      <c r="R115" s="7">
        <v>6.5</v>
      </c>
      <c r="S115" s="7">
        <f t="shared" si="9"/>
        <v>6.5</v>
      </c>
      <c r="T115" s="7">
        <f t="shared" si="10"/>
        <v>1.17</v>
      </c>
      <c r="U115" s="7">
        <v>5.33</v>
      </c>
      <c r="V115" s="7">
        <f t="shared" si="11"/>
        <v>5.33</v>
      </c>
      <c r="W115" s="1">
        <v>42378</v>
      </c>
      <c r="X115" t="s">
        <v>130</v>
      </c>
      <c r="Y115" t="s">
        <v>131</v>
      </c>
      <c r="Z115" t="s">
        <v>51</v>
      </c>
      <c r="AA115" s="1">
        <v>42374</v>
      </c>
      <c r="AB115" t="s">
        <v>132</v>
      </c>
      <c r="AC115" s="57" t="s">
        <v>2306</v>
      </c>
    </row>
    <row r="116" spans="1:29">
      <c r="A116" t="s">
        <v>27</v>
      </c>
      <c r="B116" t="s">
        <v>28</v>
      </c>
      <c r="C116" t="s">
        <v>123</v>
      </c>
      <c r="D116" s="1">
        <v>42374</v>
      </c>
      <c r="E116" s="1">
        <v>42404</v>
      </c>
      <c r="F116" s="7">
        <v>0</v>
      </c>
      <c r="G116" s="7">
        <v>0</v>
      </c>
      <c r="I116" t="s">
        <v>30</v>
      </c>
      <c r="K116" t="s">
        <v>94</v>
      </c>
      <c r="M116" t="s">
        <v>32</v>
      </c>
      <c r="N116" t="s">
        <v>46</v>
      </c>
      <c r="O116" t="s">
        <v>47</v>
      </c>
      <c r="P116" t="s">
        <v>48</v>
      </c>
      <c r="Q116">
        <v>1</v>
      </c>
      <c r="R116" s="7">
        <v>6.5</v>
      </c>
      <c r="S116" s="7">
        <f t="shared" si="9"/>
        <v>6.5</v>
      </c>
      <c r="T116" s="7">
        <f t="shared" si="10"/>
        <v>1.17</v>
      </c>
      <c r="U116" s="7">
        <v>5.33</v>
      </c>
      <c r="V116" s="7">
        <f t="shared" si="11"/>
        <v>5.33</v>
      </c>
      <c r="W116" s="1">
        <v>42378</v>
      </c>
      <c r="X116" t="s">
        <v>130</v>
      </c>
      <c r="Y116" t="s">
        <v>131</v>
      </c>
      <c r="Z116" t="s">
        <v>51</v>
      </c>
      <c r="AA116" s="1">
        <v>42374</v>
      </c>
      <c r="AB116" t="s">
        <v>132</v>
      </c>
      <c r="AC116" s="57" t="s">
        <v>2306</v>
      </c>
    </row>
    <row r="117" spans="1:29">
      <c r="A117" t="s">
        <v>27</v>
      </c>
      <c r="B117" t="s">
        <v>28</v>
      </c>
      <c r="C117" t="s">
        <v>123</v>
      </c>
      <c r="D117" s="1">
        <v>42374</v>
      </c>
      <c r="E117" s="1">
        <v>42404</v>
      </c>
      <c r="F117" s="7">
        <v>0</v>
      </c>
      <c r="G117" s="7">
        <v>0</v>
      </c>
      <c r="I117" t="s">
        <v>30</v>
      </c>
      <c r="K117" t="s">
        <v>94</v>
      </c>
      <c r="M117" t="s">
        <v>32</v>
      </c>
      <c r="N117" t="s">
        <v>46</v>
      </c>
      <c r="O117" t="s">
        <v>47</v>
      </c>
      <c r="P117" t="s">
        <v>48</v>
      </c>
      <c r="Q117">
        <v>1</v>
      </c>
      <c r="R117" s="7">
        <v>6.5</v>
      </c>
      <c r="S117" s="7">
        <f t="shared" si="9"/>
        <v>6.5</v>
      </c>
      <c r="T117" s="7">
        <f t="shared" si="10"/>
        <v>1.17</v>
      </c>
      <c r="U117" s="7">
        <v>5.33</v>
      </c>
      <c r="V117" s="7">
        <f t="shared" si="11"/>
        <v>5.33</v>
      </c>
      <c r="W117" s="1">
        <v>42378</v>
      </c>
      <c r="X117" t="s">
        <v>130</v>
      </c>
      <c r="Y117" t="s">
        <v>131</v>
      </c>
      <c r="Z117" t="s">
        <v>51</v>
      </c>
      <c r="AA117" s="1">
        <v>42374</v>
      </c>
      <c r="AB117" t="s">
        <v>132</v>
      </c>
      <c r="AC117" s="57" t="s">
        <v>2306</v>
      </c>
    </row>
    <row r="118" spans="1:29">
      <c r="A118" t="s">
        <v>27</v>
      </c>
      <c r="B118" t="s">
        <v>28</v>
      </c>
      <c r="C118" t="s">
        <v>123</v>
      </c>
      <c r="D118" s="1">
        <v>42374</v>
      </c>
      <c r="E118" s="1">
        <v>42404</v>
      </c>
      <c r="F118" s="7">
        <v>0</v>
      </c>
      <c r="G118" s="7">
        <v>0</v>
      </c>
      <c r="I118" t="s">
        <v>30</v>
      </c>
      <c r="K118" t="s">
        <v>94</v>
      </c>
      <c r="M118" t="s">
        <v>32</v>
      </c>
      <c r="N118" t="s">
        <v>46</v>
      </c>
      <c r="O118" t="s">
        <v>47</v>
      </c>
      <c r="P118" t="s">
        <v>48</v>
      </c>
      <c r="Q118">
        <v>1</v>
      </c>
      <c r="R118" s="7">
        <v>6.5</v>
      </c>
      <c r="S118" s="7">
        <f t="shared" si="9"/>
        <v>6.5</v>
      </c>
      <c r="T118" s="7">
        <f t="shared" si="10"/>
        <v>1.17</v>
      </c>
      <c r="U118" s="7">
        <v>5.33</v>
      </c>
      <c r="V118" s="7">
        <f t="shared" si="11"/>
        <v>5.33</v>
      </c>
      <c r="W118" s="1">
        <v>42378</v>
      </c>
      <c r="X118" t="s">
        <v>130</v>
      </c>
      <c r="Y118" t="s">
        <v>131</v>
      </c>
      <c r="Z118" t="s">
        <v>51</v>
      </c>
      <c r="AA118" s="1">
        <v>42374</v>
      </c>
      <c r="AB118" t="s">
        <v>132</v>
      </c>
      <c r="AC118" s="57" t="s">
        <v>2306</v>
      </c>
    </row>
    <row r="119" spans="1:29">
      <c r="A119" t="s">
        <v>27</v>
      </c>
      <c r="B119" t="s">
        <v>28</v>
      </c>
      <c r="C119" t="s">
        <v>123</v>
      </c>
      <c r="D119" s="1">
        <v>42374</v>
      </c>
      <c r="E119" s="1">
        <v>42404</v>
      </c>
      <c r="F119" s="7">
        <v>0</v>
      </c>
      <c r="G119" s="7">
        <v>0</v>
      </c>
      <c r="I119" t="s">
        <v>30</v>
      </c>
      <c r="K119" t="s">
        <v>94</v>
      </c>
      <c r="M119" t="s">
        <v>32</v>
      </c>
      <c r="N119" t="s">
        <v>46</v>
      </c>
      <c r="O119" t="s">
        <v>47</v>
      </c>
      <c r="P119" t="s">
        <v>48</v>
      </c>
      <c r="Q119">
        <v>1</v>
      </c>
      <c r="R119" s="7">
        <v>6.5</v>
      </c>
      <c r="S119" s="7">
        <f t="shared" si="9"/>
        <v>6.5</v>
      </c>
      <c r="T119" s="7">
        <f t="shared" si="10"/>
        <v>1.17</v>
      </c>
      <c r="U119" s="7">
        <v>5.33</v>
      </c>
      <c r="V119" s="7">
        <f t="shared" si="11"/>
        <v>5.33</v>
      </c>
      <c r="W119" s="1">
        <v>42378</v>
      </c>
      <c r="X119" t="s">
        <v>130</v>
      </c>
      <c r="Y119" t="s">
        <v>131</v>
      </c>
      <c r="Z119" t="s">
        <v>51</v>
      </c>
      <c r="AA119" s="1">
        <v>42374</v>
      </c>
      <c r="AB119" t="s">
        <v>132</v>
      </c>
      <c r="AC119" s="57" t="s">
        <v>2306</v>
      </c>
    </row>
    <row r="120" spans="1:29">
      <c r="A120" t="s">
        <v>27</v>
      </c>
      <c r="B120" t="s">
        <v>28</v>
      </c>
      <c r="C120" t="s">
        <v>123</v>
      </c>
      <c r="D120" s="1">
        <v>42374</v>
      </c>
      <c r="E120" s="1">
        <v>42404</v>
      </c>
      <c r="F120" s="7">
        <v>0</v>
      </c>
      <c r="G120" s="7">
        <v>0</v>
      </c>
      <c r="I120" t="s">
        <v>30</v>
      </c>
      <c r="K120" t="s">
        <v>94</v>
      </c>
      <c r="M120" t="s">
        <v>32</v>
      </c>
      <c r="N120" t="s">
        <v>46</v>
      </c>
      <c r="O120" t="s">
        <v>47</v>
      </c>
      <c r="P120" t="s">
        <v>48</v>
      </c>
      <c r="Q120">
        <v>1</v>
      </c>
      <c r="R120" s="7">
        <v>6.5</v>
      </c>
      <c r="S120" s="7">
        <f t="shared" si="9"/>
        <v>6.5</v>
      </c>
      <c r="T120" s="7">
        <f t="shared" si="10"/>
        <v>1.17</v>
      </c>
      <c r="U120" s="7">
        <v>5.33</v>
      </c>
      <c r="V120" s="7">
        <f t="shared" si="11"/>
        <v>5.33</v>
      </c>
      <c r="W120" s="1">
        <v>42378</v>
      </c>
      <c r="X120" t="s">
        <v>130</v>
      </c>
      <c r="Y120" t="s">
        <v>131</v>
      </c>
      <c r="Z120" t="s">
        <v>51</v>
      </c>
      <c r="AA120" s="1">
        <v>42374</v>
      </c>
      <c r="AB120" t="s">
        <v>132</v>
      </c>
      <c r="AC120" s="57" t="s">
        <v>2306</v>
      </c>
    </row>
    <row r="121" spans="1:29">
      <c r="A121" t="s">
        <v>27</v>
      </c>
      <c r="B121" t="s">
        <v>28</v>
      </c>
      <c r="C121" t="s">
        <v>133</v>
      </c>
      <c r="D121" s="1">
        <v>42374</v>
      </c>
      <c r="E121" s="1">
        <v>42404</v>
      </c>
      <c r="F121" s="7">
        <v>53.3</v>
      </c>
      <c r="G121" s="7">
        <v>0</v>
      </c>
      <c r="I121" t="s">
        <v>30</v>
      </c>
      <c r="K121">
        <v>67037998</v>
      </c>
      <c r="M121" t="s">
        <v>32</v>
      </c>
      <c r="N121" t="s">
        <v>46</v>
      </c>
      <c r="O121" t="s">
        <v>47</v>
      </c>
      <c r="P121" t="s">
        <v>48</v>
      </c>
      <c r="Q121">
        <v>1</v>
      </c>
      <c r="R121" s="7">
        <v>6.5</v>
      </c>
      <c r="S121" s="7">
        <f t="shared" si="9"/>
        <v>6.5</v>
      </c>
      <c r="T121" s="7">
        <f t="shared" si="10"/>
        <v>1.17</v>
      </c>
      <c r="U121" s="7">
        <v>5.33</v>
      </c>
      <c r="V121" s="7">
        <f t="shared" si="11"/>
        <v>5.33</v>
      </c>
      <c r="W121" s="1">
        <v>42378</v>
      </c>
      <c r="X121" t="s">
        <v>59</v>
      </c>
      <c r="Y121" t="s">
        <v>60</v>
      </c>
      <c r="Z121" t="s">
        <v>61</v>
      </c>
      <c r="AA121" s="1">
        <v>42374</v>
      </c>
      <c r="AB121" t="s">
        <v>134</v>
      </c>
      <c r="AC121" s="57" t="s">
        <v>2302</v>
      </c>
    </row>
    <row r="122" spans="1:29">
      <c r="A122" t="s">
        <v>27</v>
      </c>
      <c r="B122" t="s">
        <v>28</v>
      </c>
      <c r="C122" t="s">
        <v>133</v>
      </c>
      <c r="D122" s="1">
        <v>42374</v>
      </c>
      <c r="E122" s="1">
        <v>42404</v>
      </c>
      <c r="F122" s="7">
        <v>0</v>
      </c>
      <c r="G122" s="7">
        <v>0</v>
      </c>
      <c r="I122" t="s">
        <v>30</v>
      </c>
      <c r="K122">
        <v>67045476</v>
      </c>
      <c r="M122" t="s">
        <v>32</v>
      </c>
      <c r="N122" t="s">
        <v>46</v>
      </c>
      <c r="O122" t="s">
        <v>47</v>
      </c>
      <c r="P122" t="s">
        <v>48</v>
      </c>
      <c r="Q122">
        <v>1</v>
      </c>
      <c r="R122" s="7">
        <v>6.5</v>
      </c>
      <c r="S122" s="7">
        <f t="shared" si="9"/>
        <v>6.5</v>
      </c>
      <c r="T122" s="7">
        <f t="shared" si="10"/>
        <v>1.17</v>
      </c>
      <c r="U122" s="7">
        <v>5.33</v>
      </c>
      <c r="V122" s="7">
        <f t="shared" si="11"/>
        <v>5.33</v>
      </c>
      <c r="W122" s="1">
        <v>42378</v>
      </c>
      <c r="X122" t="s">
        <v>59</v>
      </c>
      <c r="Y122" t="s">
        <v>60</v>
      </c>
      <c r="Z122" t="s">
        <v>61</v>
      </c>
      <c r="AA122" s="1">
        <v>42374</v>
      </c>
      <c r="AB122" t="s">
        <v>135</v>
      </c>
      <c r="AC122" s="57" t="s">
        <v>2302</v>
      </c>
    </row>
    <row r="123" spans="1:29">
      <c r="A123" t="s">
        <v>27</v>
      </c>
      <c r="B123" t="s">
        <v>28</v>
      </c>
      <c r="C123" t="s">
        <v>133</v>
      </c>
      <c r="D123" s="1">
        <v>42374</v>
      </c>
      <c r="E123" s="1">
        <v>42404</v>
      </c>
      <c r="F123" s="7">
        <v>0</v>
      </c>
      <c r="G123" s="7">
        <v>0</v>
      </c>
      <c r="I123" t="s">
        <v>30</v>
      </c>
      <c r="K123">
        <v>67048031</v>
      </c>
      <c r="M123" t="s">
        <v>32</v>
      </c>
      <c r="N123" t="s">
        <v>46</v>
      </c>
      <c r="O123" t="s">
        <v>47</v>
      </c>
      <c r="P123" t="s">
        <v>48</v>
      </c>
      <c r="Q123">
        <v>1</v>
      </c>
      <c r="R123" s="7">
        <v>6.5</v>
      </c>
      <c r="S123" s="7">
        <f t="shared" si="9"/>
        <v>6.5</v>
      </c>
      <c r="T123" s="7">
        <f t="shared" si="10"/>
        <v>1.17</v>
      </c>
      <c r="U123" s="7">
        <v>5.33</v>
      </c>
      <c r="V123" s="7">
        <f t="shared" si="11"/>
        <v>5.33</v>
      </c>
      <c r="W123" s="1">
        <v>42378</v>
      </c>
      <c r="X123" t="s">
        <v>59</v>
      </c>
      <c r="Y123" t="s">
        <v>60</v>
      </c>
      <c r="Z123" t="s">
        <v>61</v>
      </c>
      <c r="AA123" s="1">
        <v>42374</v>
      </c>
      <c r="AB123" t="s">
        <v>136</v>
      </c>
      <c r="AC123" s="57" t="s">
        <v>2302</v>
      </c>
    </row>
    <row r="124" spans="1:29">
      <c r="A124" t="s">
        <v>27</v>
      </c>
      <c r="B124" t="s">
        <v>28</v>
      </c>
      <c r="C124" t="s">
        <v>133</v>
      </c>
      <c r="D124" s="1">
        <v>42374</v>
      </c>
      <c r="E124" s="1">
        <v>42404</v>
      </c>
      <c r="F124" s="7">
        <v>0</v>
      </c>
      <c r="G124" s="7">
        <v>0</v>
      </c>
      <c r="I124" t="s">
        <v>30</v>
      </c>
      <c r="K124">
        <v>1573914189055</v>
      </c>
      <c r="M124" t="s">
        <v>32</v>
      </c>
      <c r="N124" t="s">
        <v>46</v>
      </c>
      <c r="O124" t="s">
        <v>47</v>
      </c>
      <c r="P124" t="s">
        <v>48</v>
      </c>
      <c r="Q124">
        <v>1</v>
      </c>
      <c r="R124" s="7">
        <v>6.5</v>
      </c>
      <c r="S124" s="7">
        <f t="shared" si="9"/>
        <v>6.5</v>
      </c>
      <c r="T124" s="7">
        <f t="shared" si="10"/>
        <v>1.17</v>
      </c>
      <c r="U124" s="7">
        <v>5.33</v>
      </c>
      <c r="V124" s="7">
        <f t="shared" si="11"/>
        <v>5.33</v>
      </c>
      <c r="W124" s="1">
        <v>42378</v>
      </c>
      <c r="X124" t="s">
        <v>137</v>
      </c>
      <c r="Y124" t="s">
        <v>138</v>
      </c>
      <c r="Z124" t="s">
        <v>139</v>
      </c>
      <c r="AA124" s="1">
        <v>42374</v>
      </c>
      <c r="AB124" t="s">
        <v>140</v>
      </c>
      <c r="AC124" s="57" t="s">
        <v>2302</v>
      </c>
    </row>
    <row r="125" spans="1:29">
      <c r="A125" t="s">
        <v>27</v>
      </c>
      <c r="B125" t="s">
        <v>28</v>
      </c>
      <c r="C125" t="s">
        <v>133</v>
      </c>
      <c r="D125" s="1">
        <v>42374</v>
      </c>
      <c r="E125" s="1">
        <v>42404</v>
      </c>
      <c r="F125" s="7">
        <v>0</v>
      </c>
      <c r="G125" s="7">
        <v>0</v>
      </c>
      <c r="I125" t="s">
        <v>30</v>
      </c>
      <c r="K125" s="78">
        <v>42374</v>
      </c>
      <c r="M125" t="s">
        <v>32</v>
      </c>
      <c r="N125" t="s">
        <v>46</v>
      </c>
      <c r="O125" t="s">
        <v>47</v>
      </c>
      <c r="P125" t="s">
        <v>48</v>
      </c>
      <c r="Q125">
        <v>3</v>
      </c>
      <c r="R125" s="7">
        <v>6.5</v>
      </c>
      <c r="S125" s="7">
        <f t="shared" si="9"/>
        <v>19.5</v>
      </c>
      <c r="T125" s="7">
        <f t="shared" si="10"/>
        <v>3.51</v>
      </c>
      <c r="U125" s="7">
        <v>5.33</v>
      </c>
      <c r="V125" s="7">
        <f t="shared" si="11"/>
        <v>15.99</v>
      </c>
      <c r="W125" s="1">
        <v>42378</v>
      </c>
      <c r="X125" t="s">
        <v>147</v>
      </c>
      <c r="Y125" t="s">
        <v>148</v>
      </c>
      <c r="Z125" t="s">
        <v>38</v>
      </c>
      <c r="AA125" s="1">
        <v>42374</v>
      </c>
      <c r="AB125" t="s">
        <v>149</v>
      </c>
      <c r="AC125" s="57" t="s">
        <v>2302</v>
      </c>
    </row>
    <row r="126" spans="1:29">
      <c r="A126" t="s">
        <v>27</v>
      </c>
      <c r="B126" t="s">
        <v>28</v>
      </c>
      <c r="C126" t="s">
        <v>133</v>
      </c>
      <c r="D126" s="1">
        <v>42374</v>
      </c>
      <c r="E126" s="1">
        <v>42404</v>
      </c>
      <c r="F126" s="7">
        <v>0</v>
      </c>
      <c r="G126" s="7">
        <v>0</v>
      </c>
      <c r="I126" t="s">
        <v>30</v>
      </c>
      <c r="M126" t="s">
        <v>32</v>
      </c>
      <c r="N126" t="s">
        <v>46</v>
      </c>
      <c r="O126" t="s">
        <v>47</v>
      </c>
      <c r="P126" t="s">
        <v>48</v>
      </c>
      <c r="Q126">
        <v>1</v>
      </c>
      <c r="R126" s="7">
        <v>6.5</v>
      </c>
      <c r="S126" s="7">
        <f t="shared" si="9"/>
        <v>6.5</v>
      </c>
      <c r="T126" s="7">
        <f t="shared" si="10"/>
        <v>1.17</v>
      </c>
      <c r="U126" s="7">
        <v>5.33</v>
      </c>
      <c r="V126" s="7">
        <f t="shared" si="11"/>
        <v>5.33</v>
      </c>
      <c r="W126" s="1">
        <v>42378</v>
      </c>
      <c r="X126" t="s">
        <v>141</v>
      </c>
      <c r="Y126" t="s">
        <v>142</v>
      </c>
      <c r="Z126" t="s">
        <v>38</v>
      </c>
      <c r="AA126" s="1">
        <v>42374</v>
      </c>
      <c r="AB126" t="s">
        <v>143</v>
      </c>
      <c r="AC126" s="57" t="s">
        <v>2302</v>
      </c>
    </row>
    <row r="127" spans="1:29">
      <c r="A127" t="s">
        <v>27</v>
      </c>
      <c r="B127" t="s">
        <v>28</v>
      </c>
      <c r="C127" t="s">
        <v>133</v>
      </c>
      <c r="D127" s="1">
        <v>42374</v>
      </c>
      <c r="E127" s="1">
        <v>42404</v>
      </c>
      <c r="F127" s="7">
        <v>0</v>
      </c>
      <c r="G127" s="7">
        <v>0</v>
      </c>
      <c r="I127" t="s">
        <v>30</v>
      </c>
      <c r="K127" s="73" t="s">
        <v>94</v>
      </c>
      <c r="M127" t="s">
        <v>32</v>
      </c>
      <c r="N127" t="s">
        <v>46</v>
      </c>
      <c r="O127" t="s">
        <v>47</v>
      </c>
      <c r="P127" t="s">
        <v>48</v>
      </c>
      <c r="Q127">
        <v>2</v>
      </c>
      <c r="R127" s="7">
        <v>6.5</v>
      </c>
      <c r="S127" s="7">
        <f t="shared" si="9"/>
        <v>13</v>
      </c>
      <c r="T127" s="7">
        <f t="shared" si="10"/>
        <v>2.34</v>
      </c>
      <c r="U127" s="7">
        <v>5.33</v>
      </c>
      <c r="V127" s="7">
        <f t="shared" si="11"/>
        <v>10.66</v>
      </c>
      <c r="W127" s="1">
        <v>42378</v>
      </c>
      <c r="X127" t="s">
        <v>144</v>
      </c>
      <c r="Y127" t="s">
        <v>145</v>
      </c>
      <c r="Z127" t="s">
        <v>51</v>
      </c>
      <c r="AA127" s="1">
        <v>42374</v>
      </c>
      <c r="AB127" t="s">
        <v>146</v>
      </c>
      <c r="AC127" s="57" t="s">
        <v>2311</v>
      </c>
    </row>
    <row r="128" spans="1:29">
      <c r="A128" t="s">
        <v>27</v>
      </c>
      <c r="B128" t="s">
        <v>28</v>
      </c>
      <c r="C128" t="s">
        <v>156</v>
      </c>
      <c r="D128" s="1">
        <v>42375</v>
      </c>
      <c r="E128" s="1">
        <v>42405</v>
      </c>
      <c r="F128" s="7">
        <v>69.7</v>
      </c>
      <c r="G128" s="7">
        <v>0</v>
      </c>
      <c r="I128" t="s">
        <v>30</v>
      </c>
      <c r="K128">
        <v>67057216</v>
      </c>
      <c r="M128" t="s">
        <v>32</v>
      </c>
      <c r="N128" t="s">
        <v>46</v>
      </c>
      <c r="O128" t="s">
        <v>47</v>
      </c>
      <c r="P128" t="s">
        <v>48</v>
      </c>
      <c r="Q128">
        <v>1</v>
      </c>
      <c r="R128" s="7">
        <v>6.5</v>
      </c>
      <c r="S128" s="7">
        <f t="shared" si="9"/>
        <v>6.5</v>
      </c>
      <c r="T128" s="7">
        <f t="shared" si="10"/>
        <v>1.17</v>
      </c>
      <c r="U128" s="7">
        <v>5.33</v>
      </c>
      <c r="V128" s="7">
        <f t="shared" si="11"/>
        <v>5.33</v>
      </c>
      <c r="W128" s="1">
        <v>42378</v>
      </c>
      <c r="X128" t="s">
        <v>59</v>
      </c>
      <c r="Y128" t="s">
        <v>60</v>
      </c>
      <c r="Z128" t="s">
        <v>61</v>
      </c>
      <c r="AA128" s="1">
        <v>42375</v>
      </c>
      <c r="AB128" t="s">
        <v>157</v>
      </c>
      <c r="AC128" s="57" t="s">
        <v>2302</v>
      </c>
    </row>
    <row r="129" spans="1:29">
      <c r="A129" t="s">
        <v>27</v>
      </c>
      <c r="B129" t="s">
        <v>28</v>
      </c>
      <c r="C129" t="s">
        <v>156</v>
      </c>
      <c r="D129" s="1">
        <v>42375</v>
      </c>
      <c r="E129" s="1">
        <v>42405</v>
      </c>
      <c r="F129" s="7">
        <v>0</v>
      </c>
      <c r="G129" s="7">
        <v>0</v>
      </c>
      <c r="I129" t="s">
        <v>30</v>
      </c>
      <c r="K129">
        <v>67099515</v>
      </c>
      <c r="M129" t="s">
        <v>32</v>
      </c>
      <c r="N129" t="s">
        <v>33</v>
      </c>
      <c r="O129" t="s">
        <v>34</v>
      </c>
      <c r="P129" t="s">
        <v>35</v>
      </c>
      <c r="Q129">
        <v>1</v>
      </c>
      <c r="R129" s="7">
        <v>6.4</v>
      </c>
      <c r="S129" s="7">
        <f t="shared" si="9"/>
        <v>6.4</v>
      </c>
      <c r="T129" s="7">
        <f t="shared" si="10"/>
        <v>1.1500000000000004</v>
      </c>
      <c r="U129" s="7">
        <v>5.25</v>
      </c>
      <c r="V129" s="7">
        <f t="shared" si="11"/>
        <v>5.25</v>
      </c>
      <c r="W129" s="1">
        <v>42378</v>
      </c>
      <c r="X129" t="s">
        <v>169</v>
      </c>
      <c r="Y129" t="s">
        <v>170</v>
      </c>
      <c r="Z129" t="s">
        <v>61</v>
      </c>
      <c r="AA129" s="1">
        <v>42375</v>
      </c>
      <c r="AB129" t="s">
        <v>175</v>
      </c>
      <c r="AC129" s="57" t="s">
        <v>2302</v>
      </c>
    </row>
    <row r="130" spans="1:29">
      <c r="A130" t="s">
        <v>27</v>
      </c>
      <c r="B130" t="s">
        <v>28</v>
      </c>
      <c r="C130" t="s">
        <v>156</v>
      </c>
      <c r="D130" s="1">
        <v>42375</v>
      </c>
      <c r="E130" s="1">
        <v>42405</v>
      </c>
      <c r="F130" s="7">
        <v>0</v>
      </c>
      <c r="G130" s="7">
        <v>0</v>
      </c>
      <c r="I130" t="s">
        <v>30</v>
      </c>
      <c r="K130">
        <v>67099515</v>
      </c>
      <c r="M130" t="s">
        <v>32</v>
      </c>
      <c r="N130" t="s">
        <v>172</v>
      </c>
      <c r="O130" t="s">
        <v>173</v>
      </c>
      <c r="P130" t="s">
        <v>174</v>
      </c>
      <c r="Q130">
        <v>1</v>
      </c>
      <c r="R130" s="7">
        <v>7.1</v>
      </c>
      <c r="S130" s="7">
        <f t="shared" si="9"/>
        <v>7.1</v>
      </c>
      <c r="T130" s="7">
        <f t="shared" si="10"/>
        <v>1.2799999999999994</v>
      </c>
      <c r="U130" s="7">
        <v>5.82</v>
      </c>
      <c r="V130" s="7">
        <f t="shared" si="11"/>
        <v>5.82</v>
      </c>
      <c r="W130" s="1">
        <v>42378</v>
      </c>
      <c r="X130" t="s">
        <v>169</v>
      </c>
      <c r="Y130" t="s">
        <v>170</v>
      </c>
      <c r="Z130" t="s">
        <v>61</v>
      </c>
      <c r="AA130" s="1">
        <v>42375</v>
      </c>
      <c r="AB130" t="s">
        <v>175</v>
      </c>
      <c r="AC130" s="57" t="s">
        <v>2302</v>
      </c>
    </row>
    <row r="131" spans="1:29">
      <c r="A131" t="s">
        <v>27</v>
      </c>
      <c r="B131" t="s">
        <v>28</v>
      </c>
      <c r="C131" t="s">
        <v>156</v>
      </c>
      <c r="D131" s="1">
        <v>42375</v>
      </c>
      <c r="E131" s="1">
        <v>42405</v>
      </c>
      <c r="F131" s="7">
        <v>0</v>
      </c>
      <c r="G131" s="7">
        <v>0</v>
      </c>
      <c r="I131" t="s">
        <v>30</v>
      </c>
      <c r="K131">
        <v>67061583</v>
      </c>
      <c r="M131" t="s">
        <v>32</v>
      </c>
      <c r="N131" t="s">
        <v>46</v>
      </c>
      <c r="O131" t="s">
        <v>47</v>
      </c>
      <c r="P131" t="s">
        <v>48</v>
      </c>
      <c r="Q131">
        <v>1</v>
      </c>
      <c r="R131" s="7">
        <v>6.5</v>
      </c>
      <c r="S131" s="7">
        <f t="shared" si="9"/>
        <v>6.5</v>
      </c>
      <c r="T131" s="7">
        <f t="shared" si="10"/>
        <v>1.17</v>
      </c>
      <c r="U131" s="7">
        <v>5.33</v>
      </c>
      <c r="V131" s="7">
        <f t="shared" si="11"/>
        <v>5.33</v>
      </c>
      <c r="W131" s="1">
        <v>42378</v>
      </c>
      <c r="X131" t="s">
        <v>59</v>
      </c>
      <c r="Y131" t="s">
        <v>60</v>
      </c>
      <c r="Z131" t="s">
        <v>61</v>
      </c>
      <c r="AA131" s="1">
        <v>42375</v>
      </c>
      <c r="AB131" t="s">
        <v>158</v>
      </c>
      <c r="AC131" s="57" t="s">
        <v>2302</v>
      </c>
    </row>
    <row r="132" spans="1:29">
      <c r="A132" t="s">
        <v>27</v>
      </c>
      <c r="B132" t="s">
        <v>28</v>
      </c>
      <c r="C132" t="s">
        <v>156</v>
      </c>
      <c r="D132" s="1">
        <v>42375</v>
      </c>
      <c r="E132" s="1">
        <v>42405</v>
      </c>
      <c r="F132" s="7">
        <v>0</v>
      </c>
      <c r="G132" s="7">
        <v>0</v>
      </c>
      <c r="I132" t="s">
        <v>30</v>
      </c>
      <c r="K132">
        <v>67062614</v>
      </c>
      <c r="M132" t="s">
        <v>32</v>
      </c>
      <c r="N132" t="s">
        <v>46</v>
      </c>
      <c r="O132" t="s">
        <v>47</v>
      </c>
      <c r="P132" t="s">
        <v>48</v>
      </c>
      <c r="Q132">
        <v>1</v>
      </c>
      <c r="R132" s="7">
        <v>6.5</v>
      </c>
      <c r="S132" s="7">
        <f t="shared" si="9"/>
        <v>6.5</v>
      </c>
      <c r="T132" s="7">
        <f t="shared" si="10"/>
        <v>1.17</v>
      </c>
      <c r="U132" s="7">
        <v>5.33</v>
      </c>
      <c r="V132" s="7">
        <f t="shared" si="11"/>
        <v>5.33</v>
      </c>
      <c r="W132" s="1">
        <v>42378</v>
      </c>
      <c r="X132" t="s">
        <v>59</v>
      </c>
      <c r="Y132" t="s">
        <v>60</v>
      </c>
      <c r="Z132" t="s">
        <v>61</v>
      </c>
      <c r="AA132" s="1">
        <v>42375</v>
      </c>
      <c r="AB132" t="s">
        <v>159</v>
      </c>
      <c r="AC132" s="57" t="s">
        <v>2302</v>
      </c>
    </row>
    <row r="133" spans="1:29">
      <c r="A133" t="s">
        <v>27</v>
      </c>
      <c r="B133" t="s">
        <v>28</v>
      </c>
      <c r="C133" t="s">
        <v>156</v>
      </c>
      <c r="D133" s="1">
        <v>42375</v>
      </c>
      <c r="E133" s="1">
        <v>42405</v>
      </c>
      <c r="F133" s="7">
        <v>0</v>
      </c>
      <c r="G133" s="7">
        <v>0</v>
      </c>
      <c r="I133" t="s">
        <v>30</v>
      </c>
      <c r="K133">
        <v>67079957</v>
      </c>
      <c r="M133" t="s">
        <v>32</v>
      </c>
      <c r="N133" t="s">
        <v>46</v>
      </c>
      <c r="O133" t="s">
        <v>47</v>
      </c>
      <c r="P133" t="s">
        <v>48</v>
      </c>
      <c r="Q133">
        <v>1</v>
      </c>
      <c r="R133" s="7">
        <v>6.5</v>
      </c>
      <c r="S133" s="7">
        <f t="shared" si="9"/>
        <v>6.5</v>
      </c>
      <c r="T133" s="7">
        <f t="shared" si="10"/>
        <v>1.17</v>
      </c>
      <c r="U133" s="7">
        <v>5.33</v>
      </c>
      <c r="V133" s="7">
        <f t="shared" si="11"/>
        <v>5.33</v>
      </c>
      <c r="W133" s="1">
        <v>42378</v>
      </c>
      <c r="X133" t="s">
        <v>59</v>
      </c>
      <c r="Y133" t="s">
        <v>60</v>
      </c>
      <c r="Z133" t="s">
        <v>61</v>
      </c>
      <c r="AA133" s="1">
        <v>42375</v>
      </c>
      <c r="AB133" t="s">
        <v>163</v>
      </c>
      <c r="AC133" s="57" t="s">
        <v>2302</v>
      </c>
    </row>
    <row r="134" spans="1:29">
      <c r="A134" t="s">
        <v>27</v>
      </c>
      <c r="B134" t="s">
        <v>28</v>
      </c>
      <c r="C134" t="s">
        <v>156</v>
      </c>
      <c r="D134" s="1">
        <v>42375</v>
      </c>
      <c r="E134" s="1">
        <v>42405</v>
      </c>
      <c r="F134" s="7">
        <v>0</v>
      </c>
      <c r="G134" s="7">
        <v>0</v>
      </c>
      <c r="I134" t="s">
        <v>30</v>
      </c>
      <c r="K134">
        <v>67080556</v>
      </c>
      <c r="M134" t="s">
        <v>32</v>
      </c>
      <c r="N134" t="s">
        <v>46</v>
      </c>
      <c r="O134" t="s">
        <v>47</v>
      </c>
      <c r="P134" t="s">
        <v>48</v>
      </c>
      <c r="Q134">
        <v>1</v>
      </c>
      <c r="R134" s="7">
        <v>6.5</v>
      </c>
      <c r="S134" s="7">
        <f t="shared" si="9"/>
        <v>6.5</v>
      </c>
      <c r="T134" s="7">
        <f t="shared" si="10"/>
        <v>1.17</v>
      </c>
      <c r="U134" s="7">
        <v>5.33</v>
      </c>
      <c r="V134" s="7">
        <f t="shared" si="11"/>
        <v>5.33</v>
      </c>
      <c r="W134" s="1">
        <v>42378</v>
      </c>
      <c r="X134" t="s">
        <v>59</v>
      </c>
      <c r="Y134" t="s">
        <v>60</v>
      </c>
      <c r="Z134" t="s">
        <v>61</v>
      </c>
      <c r="AA134" s="1">
        <v>42375</v>
      </c>
      <c r="AB134" t="s">
        <v>164</v>
      </c>
      <c r="AC134" s="57" t="s">
        <v>2302</v>
      </c>
    </row>
    <row r="135" spans="1:29">
      <c r="A135" t="s">
        <v>27</v>
      </c>
      <c r="B135" t="s">
        <v>28</v>
      </c>
      <c r="C135" t="s">
        <v>156</v>
      </c>
      <c r="D135" s="1">
        <v>42375</v>
      </c>
      <c r="E135" s="1">
        <v>42405</v>
      </c>
      <c r="F135" s="7">
        <v>0</v>
      </c>
      <c r="G135" s="7">
        <v>0</v>
      </c>
      <c r="I135" t="s">
        <v>30</v>
      </c>
      <c r="K135">
        <v>67081990</v>
      </c>
      <c r="M135" t="s">
        <v>32</v>
      </c>
      <c r="N135" t="s">
        <v>46</v>
      </c>
      <c r="O135" t="s">
        <v>47</v>
      </c>
      <c r="P135" t="s">
        <v>48</v>
      </c>
      <c r="Q135">
        <v>1</v>
      </c>
      <c r="R135" s="7">
        <v>6.5</v>
      </c>
      <c r="S135" s="7">
        <f t="shared" si="9"/>
        <v>6.5</v>
      </c>
      <c r="T135" s="7">
        <f t="shared" si="10"/>
        <v>1.17</v>
      </c>
      <c r="U135" s="7">
        <v>5.33</v>
      </c>
      <c r="V135" s="7">
        <f t="shared" si="11"/>
        <v>5.33</v>
      </c>
      <c r="W135" s="1">
        <v>42378</v>
      </c>
      <c r="X135" t="s">
        <v>59</v>
      </c>
      <c r="Y135" t="s">
        <v>60</v>
      </c>
      <c r="Z135" t="s">
        <v>61</v>
      </c>
      <c r="AA135" s="1">
        <v>42375</v>
      </c>
      <c r="AB135" t="s">
        <v>165</v>
      </c>
      <c r="AC135" s="57" t="s">
        <v>2302</v>
      </c>
    </row>
    <row r="136" spans="1:29">
      <c r="A136" t="s">
        <v>27</v>
      </c>
      <c r="B136" t="s">
        <v>28</v>
      </c>
      <c r="C136" t="s">
        <v>156</v>
      </c>
      <c r="D136" s="1">
        <v>42375</v>
      </c>
      <c r="E136" s="1">
        <v>42405</v>
      </c>
      <c r="F136" s="7">
        <v>0</v>
      </c>
      <c r="G136" s="7">
        <v>0</v>
      </c>
      <c r="I136" t="s">
        <v>30</v>
      </c>
      <c r="K136">
        <v>67091676</v>
      </c>
      <c r="M136" t="s">
        <v>32</v>
      </c>
      <c r="N136" t="s">
        <v>46</v>
      </c>
      <c r="O136" t="s">
        <v>47</v>
      </c>
      <c r="P136" t="s">
        <v>48</v>
      </c>
      <c r="Q136">
        <v>1</v>
      </c>
      <c r="R136" s="7">
        <v>6.5</v>
      </c>
      <c r="S136" s="7">
        <f t="shared" si="9"/>
        <v>6.5</v>
      </c>
      <c r="T136" s="7">
        <f t="shared" si="10"/>
        <v>1.17</v>
      </c>
      <c r="U136" s="7">
        <v>5.33</v>
      </c>
      <c r="V136" s="7">
        <f t="shared" si="11"/>
        <v>5.33</v>
      </c>
      <c r="W136" s="1">
        <v>42378</v>
      </c>
      <c r="X136" t="s">
        <v>169</v>
      </c>
      <c r="Y136" t="s">
        <v>170</v>
      </c>
      <c r="Z136" t="s">
        <v>61</v>
      </c>
      <c r="AA136" s="1">
        <v>42375</v>
      </c>
      <c r="AB136" t="s">
        <v>171</v>
      </c>
      <c r="AC136" s="57" t="s">
        <v>2302</v>
      </c>
    </row>
    <row r="137" spans="1:29">
      <c r="A137" t="s">
        <v>27</v>
      </c>
      <c r="B137" t="s">
        <v>28</v>
      </c>
      <c r="C137" t="s">
        <v>156</v>
      </c>
      <c r="D137" s="1">
        <v>42375</v>
      </c>
      <c r="E137" s="1">
        <v>42405</v>
      </c>
      <c r="F137" s="7">
        <v>0</v>
      </c>
      <c r="G137" s="7">
        <v>0</v>
      </c>
      <c r="I137" t="s">
        <v>30</v>
      </c>
      <c r="K137">
        <v>67090312</v>
      </c>
      <c r="M137" t="s">
        <v>32</v>
      </c>
      <c r="N137" t="s">
        <v>46</v>
      </c>
      <c r="O137" t="s">
        <v>47</v>
      </c>
      <c r="P137" t="s">
        <v>48</v>
      </c>
      <c r="Q137">
        <v>1</v>
      </c>
      <c r="R137" s="7">
        <v>6.5</v>
      </c>
      <c r="S137" s="7">
        <f t="shared" si="9"/>
        <v>6.5</v>
      </c>
      <c r="T137" s="7">
        <f t="shared" si="10"/>
        <v>1.17</v>
      </c>
      <c r="U137" s="7">
        <v>5.33</v>
      </c>
      <c r="V137" s="7">
        <f t="shared" si="11"/>
        <v>5.33</v>
      </c>
      <c r="W137" s="1">
        <v>42378</v>
      </c>
      <c r="X137" t="s">
        <v>166</v>
      </c>
      <c r="Y137" t="s">
        <v>167</v>
      </c>
      <c r="Z137" t="s">
        <v>61</v>
      </c>
      <c r="AA137" s="1">
        <v>42375</v>
      </c>
      <c r="AB137" t="s">
        <v>168</v>
      </c>
      <c r="AC137" s="57" t="s">
        <v>2302</v>
      </c>
    </row>
    <row r="138" spans="1:29">
      <c r="A138" t="s">
        <v>27</v>
      </c>
      <c r="B138" t="s">
        <v>28</v>
      </c>
      <c r="C138" t="s">
        <v>156</v>
      </c>
      <c r="D138" s="1">
        <v>42375</v>
      </c>
      <c r="E138" s="1">
        <v>42405</v>
      </c>
      <c r="F138" s="7">
        <v>0</v>
      </c>
      <c r="G138" s="7">
        <v>0</v>
      </c>
      <c r="I138" t="s">
        <v>30</v>
      </c>
      <c r="K138">
        <v>67071318</v>
      </c>
      <c r="M138" t="s">
        <v>32</v>
      </c>
      <c r="N138" t="s">
        <v>46</v>
      </c>
      <c r="O138" t="s">
        <v>47</v>
      </c>
      <c r="P138" t="s">
        <v>48</v>
      </c>
      <c r="Q138">
        <v>1</v>
      </c>
      <c r="R138" s="7">
        <v>6.5</v>
      </c>
      <c r="S138" s="7">
        <f t="shared" si="9"/>
        <v>6.5</v>
      </c>
      <c r="T138" s="7">
        <f t="shared" si="10"/>
        <v>1.17</v>
      </c>
      <c r="U138" s="7">
        <v>5.33</v>
      </c>
      <c r="V138" s="7">
        <f t="shared" si="11"/>
        <v>5.33</v>
      </c>
      <c r="W138" s="1">
        <v>42378</v>
      </c>
      <c r="X138" t="s">
        <v>160</v>
      </c>
      <c r="Y138" t="s">
        <v>161</v>
      </c>
      <c r="Z138" t="s">
        <v>61</v>
      </c>
      <c r="AA138" s="1">
        <v>42375</v>
      </c>
      <c r="AB138" t="s">
        <v>162</v>
      </c>
      <c r="AC138" s="57" t="s">
        <v>2302</v>
      </c>
    </row>
    <row r="139" spans="1:29">
      <c r="A139" t="s">
        <v>27</v>
      </c>
      <c r="B139" t="s">
        <v>28</v>
      </c>
      <c r="C139" t="s">
        <v>156</v>
      </c>
      <c r="D139" s="1">
        <v>42375</v>
      </c>
      <c r="E139" s="1">
        <v>42405</v>
      </c>
      <c r="F139" s="7">
        <v>0</v>
      </c>
      <c r="G139" s="7">
        <v>0</v>
      </c>
      <c r="I139" t="s">
        <v>30</v>
      </c>
      <c r="K139" t="s">
        <v>180</v>
      </c>
      <c r="M139" t="s">
        <v>32</v>
      </c>
      <c r="N139" t="s">
        <v>46</v>
      </c>
      <c r="O139" t="s">
        <v>47</v>
      </c>
      <c r="P139" t="s">
        <v>48</v>
      </c>
      <c r="Q139">
        <v>1</v>
      </c>
      <c r="R139" s="7">
        <v>6.5</v>
      </c>
      <c r="S139" s="7">
        <f t="shared" si="9"/>
        <v>6.5</v>
      </c>
      <c r="T139" s="7">
        <f t="shared" si="10"/>
        <v>1.17</v>
      </c>
      <c r="U139" s="7">
        <v>5.33</v>
      </c>
      <c r="V139" s="7">
        <f t="shared" si="11"/>
        <v>5.33</v>
      </c>
      <c r="W139" s="1">
        <v>42378</v>
      </c>
      <c r="X139" t="s">
        <v>181</v>
      </c>
      <c r="Y139" t="s">
        <v>182</v>
      </c>
      <c r="Z139" t="s">
        <v>38</v>
      </c>
      <c r="AA139" s="1">
        <v>42375</v>
      </c>
      <c r="AB139" t="s">
        <v>183</v>
      </c>
      <c r="AC139" s="57" t="s">
        <v>2302</v>
      </c>
    </row>
    <row r="140" spans="1:29">
      <c r="A140" t="s">
        <v>27</v>
      </c>
      <c r="B140" t="s">
        <v>28</v>
      </c>
      <c r="C140" t="s">
        <v>156</v>
      </c>
      <c r="D140" s="1">
        <v>42375</v>
      </c>
      <c r="E140" s="1">
        <v>42405</v>
      </c>
      <c r="F140" s="7">
        <v>0</v>
      </c>
      <c r="G140" s="7">
        <v>0</v>
      </c>
      <c r="I140" t="s">
        <v>30</v>
      </c>
      <c r="K140" t="s">
        <v>176</v>
      </c>
      <c r="M140" t="s">
        <v>32</v>
      </c>
      <c r="N140" t="s">
        <v>46</v>
      </c>
      <c r="O140" t="s">
        <v>47</v>
      </c>
      <c r="P140" t="s">
        <v>48</v>
      </c>
      <c r="Q140">
        <v>1</v>
      </c>
      <c r="R140" s="7">
        <v>6.5</v>
      </c>
      <c r="S140" s="7">
        <f t="shared" si="9"/>
        <v>6.5</v>
      </c>
      <c r="T140" s="7">
        <f t="shared" si="10"/>
        <v>1.17</v>
      </c>
      <c r="U140" s="7">
        <v>5.33</v>
      </c>
      <c r="V140" s="7">
        <f t="shared" si="11"/>
        <v>5.33</v>
      </c>
      <c r="W140" s="1">
        <v>42378</v>
      </c>
      <c r="X140" t="s">
        <v>177</v>
      </c>
      <c r="Y140" t="s">
        <v>178</v>
      </c>
      <c r="Z140" t="s">
        <v>38</v>
      </c>
      <c r="AA140" s="1">
        <v>42375</v>
      </c>
      <c r="AB140" t="s">
        <v>179</v>
      </c>
      <c r="AC140" s="57" t="s">
        <v>2302</v>
      </c>
    </row>
    <row r="141" spans="1:29">
      <c r="A141" t="s">
        <v>27</v>
      </c>
      <c r="B141" t="s">
        <v>28</v>
      </c>
      <c r="C141" t="s">
        <v>191</v>
      </c>
      <c r="D141" s="1">
        <v>42376</v>
      </c>
      <c r="E141" s="1">
        <v>42406</v>
      </c>
      <c r="F141" s="7">
        <v>170.56</v>
      </c>
      <c r="G141" s="7">
        <v>0</v>
      </c>
      <c r="I141" t="s">
        <v>30</v>
      </c>
      <c r="K141" t="s">
        <v>94</v>
      </c>
      <c r="M141" t="s">
        <v>32</v>
      </c>
      <c r="N141" t="s">
        <v>46</v>
      </c>
      <c r="O141" t="s">
        <v>47</v>
      </c>
      <c r="P141" t="s">
        <v>48</v>
      </c>
      <c r="Q141">
        <v>2</v>
      </c>
      <c r="R141" s="7">
        <v>6.5</v>
      </c>
      <c r="S141" s="7">
        <f t="shared" si="9"/>
        <v>13</v>
      </c>
      <c r="T141" s="7">
        <f t="shared" si="10"/>
        <v>2.34</v>
      </c>
      <c r="U141" s="7">
        <v>5.33</v>
      </c>
      <c r="V141" s="7">
        <f t="shared" si="11"/>
        <v>10.66</v>
      </c>
      <c r="W141" s="1">
        <v>42378</v>
      </c>
      <c r="X141" t="s">
        <v>192</v>
      </c>
      <c r="Y141" t="s">
        <v>193</v>
      </c>
      <c r="Z141" t="s">
        <v>51</v>
      </c>
      <c r="AA141" s="1">
        <v>42376</v>
      </c>
      <c r="AB141" t="s">
        <v>194</v>
      </c>
      <c r="AC141" s="57" t="s">
        <v>2305</v>
      </c>
    </row>
    <row r="142" spans="1:29">
      <c r="A142" t="s">
        <v>27</v>
      </c>
      <c r="B142" t="s">
        <v>28</v>
      </c>
      <c r="C142" t="s">
        <v>191</v>
      </c>
      <c r="D142" s="1">
        <v>42376</v>
      </c>
      <c r="E142" s="1">
        <v>42406</v>
      </c>
      <c r="F142" s="7">
        <v>0</v>
      </c>
      <c r="G142" s="7">
        <v>0</v>
      </c>
      <c r="I142" t="s">
        <v>30</v>
      </c>
      <c r="K142" t="s">
        <v>94</v>
      </c>
      <c r="M142" t="s">
        <v>32</v>
      </c>
      <c r="N142" t="s">
        <v>46</v>
      </c>
      <c r="O142" t="s">
        <v>47</v>
      </c>
      <c r="P142" t="s">
        <v>48</v>
      </c>
      <c r="Q142">
        <v>1</v>
      </c>
      <c r="R142" s="7">
        <v>6.5</v>
      </c>
      <c r="S142" s="7">
        <f t="shared" si="9"/>
        <v>6.5</v>
      </c>
      <c r="T142" s="7">
        <f t="shared" si="10"/>
        <v>1.17</v>
      </c>
      <c r="U142" s="7">
        <v>5.33</v>
      </c>
      <c r="V142" s="7">
        <f t="shared" si="11"/>
        <v>5.33</v>
      </c>
      <c r="W142" s="1">
        <v>42378</v>
      </c>
      <c r="X142" t="s">
        <v>192</v>
      </c>
      <c r="Y142" t="s">
        <v>193</v>
      </c>
      <c r="Z142" t="s">
        <v>51</v>
      </c>
      <c r="AA142" s="1">
        <v>42376</v>
      </c>
      <c r="AB142" t="s">
        <v>194</v>
      </c>
      <c r="AC142" s="57" t="s">
        <v>2305</v>
      </c>
    </row>
    <row r="143" spans="1:29">
      <c r="A143" t="s">
        <v>27</v>
      </c>
      <c r="B143" t="s">
        <v>28</v>
      </c>
      <c r="C143" t="s">
        <v>191</v>
      </c>
      <c r="D143" s="1">
        <v>42376</v>
      </c>
      <c r="E143" s="1">
        <v>42406</v>
      </c>
      <c r="F143" s="7">
        <v>0</v>
      </c>
      <c r="G143" s="7">
        <v>0</v>
      </c>
      <c r="I143" t="s">
        <v>30</v>
      </c>
      <c r="K143" t="s">
        <v>94</v>
      </c>
      <c r="M143" t="s">
        <v>32</v>
      </c>
      <c r="N143" t="s">
        <v>46</v>
      </c>
      <c r="O143" t="s">
        <v>47</v>
      </c>
      <c r="P143" t="s">
        <v>48</v>
      </c>
      <c r="Q143">
        <v>1</v>
      </c>
      <c r="R143" s="7">
        <v>6.5</v>
      </c>
      <c r="S143" s="7">
        <f t="shared" si="9"/>
        <v>6.5</v>
      </c>
      <c r="T143" s="7">
        <f t="shared" si="10"/>
        <v>1.17</v>
      </c>
      <c r="U143" s="7">
        <v>5.33</v>
      </c>
      <c r="V143" s="7">
        <f t="shared" si="11"/>
        <v>5.33</v>
      </c>
      <c r="W143" s="1">
        <v>42378</v>
      </c>
      <c r="X143" t="s">
        <v>192</v>
      </c>
      <c r="Y143" t="s">
        <v>193</v>
      </c>
      <c r="Z143" t="s">
        <v>51</v>
      </c>
      <c r="AA143" s="1">
        <v>42376</v>
      </c>
      <c r="AB143" t="s">
        <v>194</v>
      </c>
      <c r="AC143" s="57" t="s">
        <v>2305</v>
      </c>
    </row>
    <row r="144" spans="1:29">
      <c r="A144" t="s">
        <v>27</v>
      </c>
      <c r="B144" t="s">
        <v>28</v>
      </c>
      <c r="C144" t="s">
        <v>191</v>
      </c>
      <c r="D144" s="1">
        <v>42376</v>
      </c>
      <c r="E144" s="1">
        <v>42406</v>
      </c>
      <c r="F144" s="7">
        <v>0</v>
      </c>
      <c r="G144" s="7">
        <v>0</v>
      </c>
      <c r="I144" t="s">
        <v>30</v>
      </c>
      <c r="K144" t="s">
        <v>94</v>
      </c>
      <c r="M144" t="s">
        <v>32</v>
      </c>
      <c r="N144" t="s">
        <v>46</v>
      </c>
      <c r="O144" t="s">
        <v>47</v>
      </c>
      <c r="P144" t="s">
        <v>48</v>
      </c>
      <c r="Q144">
        <v>1</v>
      </c>
      <c r="R144" s="7">
        <v>6.5</v>
      </c>
      <c r="S144" s="7">
        <f t="shared" si="9"/>
        <v>6.5</v>
      </c>
      <c r="T144" s="7">
        <f t="shared" si="10"/>
        <v>1.17</v>
      </c>
      <c r="U144" s="7">
        <v>5.33</v>
      </c>
      <c r="V144" s="7">
        <f t="shared" si="11"/>
        <v>5.33</v>
      </c>
      <c r="W144" s="1">
        <v>42378</v>
      </c>
      <c r="X144" t="s">
        <v>192</v>
      </c>
      <c r="Y144" t="s">
        <v>193</v>
      </c>
      <c r="Z144" t="s">
        <v>51</v>
      </c>
      <c r="AA144" s="1">
        <v>42376</v>
      </c>
      <c r="AB144" t="s">
        <v>194</v>
      </c>
      <c r="AC144" s="57" t="s">
        <v>2305</v>
      </c>
    </row>
    <row r="145" spans="1:29">
      <c r="A145" t="s">
        <v>27</v>
      </c>
      <c r="B145" t="s">
        <v>28</v>
      </c>
      <c r="C145" t="s">
        <v>191</v>
      </c>
      <c r="D145" s="1">
        <v>42376</v>
      </c>
      <c r="E145" s="1">
        <v>42406</v>
      </c>
      <c r="F145" s="7">
        <v>0</v>
      </c>
      <c r="G145" s="7">
        <v>0</v>
      </c>
      <c r="I145" t="s">
        <v>30</v>
      </c>
      <c r="K145" t="s">
        <v>195</v>
      </c>
      <c r="M145" t="s">
        <v>32</v>
      </c>
      <c r="N145" t="s">
        <v>46</v>
      </c>
      <c r="O145" t="s">
        <v>47</v>
      </c>
      <c r="P145" t="s">
        <v>48</v>
      </c>
      <c r="Q145">
        <v>3</v>
      </c>
      <c r="R145" s="7">
        <v>6.5</v>
      </c>
      <c r="S145" s="7">
        <f t="shared" si="9"/>
        <v>19.5</v>
      </c>
      <c r="T145" s="7">
        <f t="shared" si="10"/>
        <v>3.51</v>
      </c>
      <c r="U145" s="7">
        <v>5.33</v>
      </c>
      <c r="V145" s="7">
        <f t="shared" si="11"/>
        <v>15.99</v>
      </c>
      <c r="W145" s="1">
        <v>42378</v>
      </c>
      <c r="X145" t="s">
        <v>125</v>
      </c>
      <c r="Y145" t="s">
        <v>126</v>
      </c>
      <c r="Z145" t="s">
        <v>51</v>
      </c>
      <c r="AA145" s="1">
        <v>42376</v>
      </c>
      <c r="AB145" t="s">
        <v>196</v>
      </c>
      <c r="AC145" s="57" t="s">
        <v>2305</v>
      </c>
    </row>
    <row r="146" spans="1:29">
      <c r="A146" t="s">
        <v>27</v>
      </c>
      <c r="B146" t="s">
        <v>28</v>
      </c>
      <c r="C146" t="s">
        <v>191</v>
      </c>
      <c r="D146" s="1">
        <v>42376</v>
      </c>
      <c r="E146" s="1">
        <v>42406</v>
      </c>
      <c r="F146" s="7">
        <v>0</v>
      </c>
      <c r="G146" s="7">
        <v>0</v>
      </c>
      <c r="I146" t="s">
        <v>30</v>
      </c>
      <c r="K146" t="s">
        <v>199</v>
      </c>
      <c r="M146" t="s">
        <v>32</v>
      </c>
      <c r="N146" t="s">
        <v>46</v>
      </c>
      <c r="O146" t="s">
        <v>47</v>
      </c>
      <c r="P146" t="s">
        <v>48</v>
      </c>
      <c r="Q146">
        <v>3</v>
      </c>
      <c r="R146" s="7">
        <v>6.5</v>
      </c>
      <c r="S146" s="7">
        <f t="shared" si="9"/>
        <v>19.5</v>
      </c>
      <c r="T146" s="7">
        <f t="shared" si="10"/>
        <v>3.51</v>
      </c>
      <c r="U146" s="7">
        <v>5.33</v>
      </c>
      <c r="V146" s="7">
        <f t="shared" si="11"/>
        <v>15.99</v>
      </c>
      <c r="W146" s="1">
        <v>42378</v>
      </c>
      <c r="X146" t="s">
        <v>125</v>
      </c>
      <c r="Y146" t="s">
        <v>126</v>
      </c>
      <c r="Z146" t="s">
        <v>51</v>
      </c>
      <c r="AA146" s="1">
        <v>42376</v>
      </c>
      <c r="AB146" t="s">
        <v>200</v>
      </c>
      <c r="AC146" s="57" t="s">
        <v>2305</v>
      </c>
    </row>
    <row r="147" spans="1:29">
      <c r="A147" t="s">
        <v>27</v>
      </c>
      <c r="B147" t="s">
        <v>28</v>
      </c>
      <c r="C147" t="s">
        <v>191</v>
      </c>
      <c r="D147" s="1">
        <v>42376</v>
      </c>
      <c r="E147" s="1">
        <v>42406</v>
      </c>
      <c r="F147" s="7">
        <v>0</v>
      </c>
      <c r="G147" s="7">
        <v>0</v>
      </c>
      <c r="I147" t="s">
        <v>30</v>
      </c>
      <c r="K147" t="s">
        <v>94</v>
      </c>
      <c r="M147" t="s">
        <v>32</v>
      </c>
      <c r="N147" t="s">
        <v>46</v>
      </c>
      <c r="O147" t="s">
        <v>47</v>
      </c>
      <c r="P147" t="s">
        <v>48</v>
      </c>
      <c r="Q147">
        <v>3</v>
      </c>
      <c r="R147" s="7">
        <v>6.5</v>
      </c>
      <c r="S147" s="7">
        <f t="shared" si="9"/>
        <v>19.5</v>
      </c>
      <c r="T147" s="7">
        <f t="shared" si="10"/>
        <v>3.51</v>
      </c>
      <c r="U147" s="7">
        <v>5.33</v>
      </c>
      <c r="V147" s="7">
        <f t="shared" si="11"/>
        <v>15.99</v>
      </c>
      <c r="W147" s="1">
        <v>42378</v>
      </c>
      <c r="X147" t="s">
        <v>192</v>
      </c>
      <c r="Y147" t="s">
        <v>193</v>
      </c>
      <c r="Z147" t="s">
        <v>51</v>
      </c>
      <c r="AA147" s="1">
        <v>42376</v>
      </c>
      <c r="AB147" t="s">
        <v>194</v>
      </c>
      <c r="AC147" s="57" t="s">
        <v>2305</v>
      </c>
    </row>
    <row r="148" spans="1:29">
      <c r="A148" t="s">
        <v>27</v>
      </c>
      <c r="B148" t="s">
        <v>28</v>
      </c>
      <c r="C148" t="s">
        <v>191</v>
      </c>
      <c r="D148" s="1">
        <v>42376</v>
      </c>
      <c r="E148" s="1">
        <v>42406</v>
      </c>
      <c r="F148" s="7">
        <v>0</v>
      </c>
      <c r="G148" s="7">
        <v>0</v>
      </c>
      <c r="I148" t="s">
        <v>30</v>
      </c>
      <c r="K148" t="s">
        <v>197</v>
      </c>
      <c r="M148" t="s">
        <v>32</v>
      </c>
      <c r="N148" t="s">
        <v>46</v>
      </c>
      <c r="O148" t="s">
        <v>47</v>
      </c>
      <c r="P148" t="s">
        <v>48</v>
      </c>
      <c r="Q148">
        <v>5</v>
      </c>
      <c r="R148" s="7">
        <v>6.5</v>
      </c>
      <c r="S148" s="7">
        <f t="shared" si="9"/>
        <v>32.5</v>
      </c>
      <c r="T148" s="7">
        <f t="shared" si="10"/>
        <v>5.85</v>
      </c>
      <c r="U148" s="7">
        <v>5.33</v>
      </c>
      <c r="V148" s="7">
        <f t="shared" si="11"/>
        <v>26.65</v>
      </c>
      <c r="W148" s="1">
        <v>42378</v>
      </c>
      <c r="X148" t="s">
        <v>125</v>
      </c>
      <c r="Y148" t="s">
        <v>126</v>
      </c>
      <c r="Z148" t="s">
        <v>51</v>
      </c>
      <c r="AA148" s="1">
        <v>42376</v>
      </c>
      <c r="AB148" t="s">
        <v>198</v>
      </c>
      <c r="AC148" s="57" t="s">
        <v>2305</v>
      </c>
    </row>
    <row r="149" spans="1:29">
      <c r="A149" t="s">
        <v>27</v>
      </c>
      <c r="B149" t="s">
        <v>28</v>
      </c>
      <c r="C149" t="s">
        <v>191</v>
      </c>
      <c r="D149" s="1">
        <v>42376</v>
      </c>
      <c r="E149" s="1">
        <v>42406</v>
      </c>
      <c r="F149" s="7">
        <v>0</v>
      </c>
      <c r="G149" s="7">
        <v>0</v>
      </c>
      <c r="I149" t="s">
        <v>30</v>
      </c>
      <c r="K149" t="s">
        <v>94</v>
      </c>
      <c r="M149" t="s">
        <v>32</v>
      </c>
      <c r="N149" t="s">
        <v>46</v>
      </c>
      <c r="O149" t="s">
        <v>47</v>
      </c>
      <c r="P149" t="s">
        <v>48</v>
      </c>
      <c r="Q149">
        <v>13</v>
      </c>
      <c r="R149" s="7">
        <v>6.5</v>
      </c>
      <c r="S149" s="7">
        <f t="shared" si="9"/>
        <v>84.5</v>
      </c>
      <c r="T149" s="7">
        <f t="shared" si="10"/>
        <v>15.209999999999999</v>
      </c>
      <c r="U149" s="7">
        <v>5.33</v>
      </c>
      <c r="V149" s="7">
        <f t="shared" si="11"/>
        <v>69.290000000000006</v>
      </c>
      <c r="W149" s="1">
        <v>42378</v>
      </c>
      <c r="X149" t="s">
        <v>192</v>
      </c>
      <c r="Y149" t="s">
        <v>193</v>
      </c>
      <c r="Z149" t="s">
        <v>51</v>
      </c>
      <c r="AA149" s="1">
        <v>42376</v>
      </c>
      <c r="AB149" t="s">
        <v>194</v>
      </c>
      <c r="AC149" s="57" t="s">
        <v>2305</v>
      </c>
    </row>
    <row r="150" spans="1:29">
      <c r="A150" t="s">
        <v>27</v>
      </c>
      <c r="B150" t="s">
        <v>28</v>
      </c>
      <c r="C150" t="s">
        <v>201</v>
      </c>
      <c r="D150" s="1">
        <v>42376</v>
      </c>
      <c r="E150" s="1">
        <v>42406</v>
      </c>
      <c r="F150" s="7">
        <v>69.290000000000006</v>
      </c>
      <c r="G150" s="7">
        <v>0</v>
      </c>
      <c r="I150" t="s">
        <v>30</v>
      </c>
      <c r="K150">
        <v>67102283</v>
      </c>
      <c r="M150" t="s">
        <v>32</v>
      </c>
      <c r="N150" t="s">
        <v>46</v>
      </c>
      <c r="O150" t="s">
        <v>47</v>
      </c>
      <c r="P150" t="s">
        <v>48</v>
      </c>
      <c r="Q150">
        <v>1</v>
      </c>
      <c r="R150" s="7">
        <v>6.5</v>
      </c>
      <c r="S150" s="7">
        <f t="shared" si="9"/>
        <v>6.5</v>
      </c>
      <c r="T150" s="7">
        <f t="shared" si="10"/>
        <v>1.17</v>
      </c>
      <c r="U150" s="7">
        <v>5.33</v>
      </c>
      <c r="V150" s="7">
        <f t="shared" si="11"/>
        <v>5.33</v>
      </c>
      <c r="W150" s="1">
        <v>42378</v>
      </c>
      <c r="X150" t="s">
        <v>202</v>
      </c>
      <c r="Y150" t="s">
        <v>203</v>
      </c>
      <c r="Z150" t="s">
        <v>61</v>
      </c>
      <c r="AA150" s="1">
        <v>42376</v>
      </c>
      <c r="AB150" t="s">
        <v>204</v>
      </c>
      <c r="AC150" s="57" t="s">
        <v>2302</v>
      </c>
    </row>
    <row r="151" spans="1:29">
      <c r="A151" t="s">
        <v>27</v>
      </c>
      <c r="B151" t="s">
        <v>28</v>
      </c>
      <c r="C151" t="s">
        <v>201</v>
      </c>
      <c r="D151" s="1">
        <v>42376</v>
      </c>
      <c r="E151" s="1">
        <v>42406</v>
      </c>
      <c r="F151" s="7">
        <v>0</v>
      </c>
      <c r="G151" s="7">
        <v>0</v>
      </c>
      <c r="I151" t="s">
        <v>30</v>
      </c>
      <c r="K151" t="s">
        <v>206</v>
      </c>
      <c r="M151" t="s">
        <v>32</v>
      </c>
      <c r="N151" t="s">
        <v>46</v>
      </c>
      <c r="O151" t="s">
        <v>47</v>
      </c>
      <c r="P151" t="s">
        <v>48</v>
      </c>
      <c r="Q151">
        <v>10</v>
      </c>
      <c r="R151" s="7">
        <v>6.5</v>
      </c>
      <c r="S151" s="7">
        <f t="shared" si="9"/>
        <v>65</v>
      </c>
      <c r="T151" s="7">
        <f t="shared" si="10"/>
        <v>11.7</v>
      </c>
      <c r="U151" s="7">
        <v>5.33</v>
      </c>
      <c r="V151" s="7">
        <f t="shared" si="11"/>
        <v>53.3</v>
      </c>
      <c r="W151" s="1">
        <v>42378</v>
      </c>
      <c r="X151" t="s">
        <v>125</v>
      </c>
      <c r="Y151" t="s">
        <v>126</v>
      </c>
      <c r="Z151" t="s">
        <v>51</v>
      </c>
      <c r="AA151" s="1">
        <v>42376</v>
      </c>
      <c r="AB151" t="s">
        <v>207</v>
      </c>
      <c r="AC151" s="57" t="s">
        <v>2305</v>
      </c>
    </row>
    <row r="152" spans="1:29">
      <c r="A152" t="s">
        <v>27</v>
      </c>
      <c r="B152" t="s">
        <v>28</v>
      </c>
      <c r="C152" t="s">
        <v>201</v>
      </c>
      <c r="D152" s="1">
        <v>42376</v>
      </c>
      <c r="E152" s="1">
        <v>42406</v>
      </c>
      <c r="F152" s="7">
        <v>0</v>
      </c>
      <c r="G152" s="7">
        <v>0</v>
      </c>
      <c r="I152" t="s">
        <v>30</v>
      </c>
      <c r="K152">
        <v>67104293</v>
      </c>
      <c r="M152" t="s">
        <v>32</v>
      </c>
      <c r="N152" t="s">
        <v>46</v>
      </c>
      <c r="O152" t="s">
        <v>47</v>
      </c>
      <c r="P152" t="s">
        <v>48</v>
      </c>
      <c r="Q152">
        <v>1</v>
      </c>
      <c r="R152" s="7">
        <v>6.5</v>
      </c>
      <c r="S152" s="7">
        <f t="shared" si="9"/>
        <v>6.5</v>
      </c>
      <c r="T152" s="7">
        <f t="shared" si="10"/>
        <v>1.17</v>
      </c>
      <c r="U152" s="7">
        <v>5.33</v>
      </c>
      <c r="V152" s="7">
        <f t="shared" si="11"/>
        <v>5.33</v>
      </c>
      <c r="W152" s="1">
        <v>42378</v>
      </c>
      <c r="X152" t="s">
        <v>59</v>
      </c>
      <c r="Y152" t="s">
        <v>60</v>
      </c>
      <c r="Z152" t="s">
        <v>61</v>
      </c>
      <c r="AA152" s="1">
        <v>42376</v>
      </c>
      <c r="AB152" t="s">
        <v>205</v>
      </c>
      <c r="AC152" s="57" t="s">
        <v>2302</v>
      </c>
    </row>
    <row r="153" spans="1:29">
      <c r="A153" t="s">
        <v>27</v>
      </c>
      <c r="B153" t="s">
        <v>28</v>
      </c>
      <c r="C153" t="s">
        <v>201</v>
      </c>
      <c r="D153" s="1">
        <v>42376</v>
      </c>
      <c r="E153" s="1">
        <v>42406</v>
      </c>
      <c r="F153" s="7">
        <v>0</v>
      </c>
      <c r="G153" s="7">
        <v>0</v>
      </c>
      <c r="I153" t="s">
        <v>30</v>
      </c>
      <c r="M153" t="s">
        <v>32</v>
      </c>
      <c r="N153" t="s">
        <v>46</v>
      </c>
      <c r="O153" t="s">
        <v>47</v>
      </c>
      <c r="P153" t="s">
        <v>48</v>
      </c>
      <c r="Q153">
        <v>1</v>
      </c>
      <c r="R153" s="7">
        <v>6.5</v>
      </c>
      <c r="S153" s="7">
        <f t="shared" si="9"/>
        <v>6.5</v>
      </c>
      <c r="T153" s="7">
        <f t="shared" si="10"/>
        <v>1.17</v>
      </c>
      <c r="U153" s="7">
        <v>5.33</v>
      </c>
      <c r="V153" s="7">
        <f t="shared" si="11"/>
        <v>5.33</v>
      </c>
      <c r="W153" s="1">
        <v>42378</v>
      </c>
      <c r="X153" t="s">
        <v>208</v>
      </c>
      <c r="Y153" t="s">
        <v>209</v>
      </c>
      <c r="Z153" t="s">
        <v>38</v>
      </c>
      <c r="AA153" s="1">
        <v>42376</v>
      </c>
      <c r="AB153" t="s">
        <v>210</v>
      </c>
      <c r="AC153" s="57" t="s">
        <v>2302</v>
      </c>
    </row>
    <row r="154" spans="1:29">
      <c r="A154" t="s">
        <v>27</v>
      </c>
      <c r="B154" t="s">
        <v>28</v>
      </c>
      <c r="C154" t="s">
        <v>211</v>
      </c>
      <c r="D154" s="1">
        <v>42377</v>
      </c>
      <c r="E154" s="1">
        <v>42407</v>
      </c>
      <c r="F154" s="7">
        <v>85.61</v>
      </c>
      <c r="G154" s="7">
        <v>0</v>
      </c>
      <c r="I154" t="s">
        <v>30</v>
      </c>
      <c r="K154">
        <v>10842</v>
      </c>
      <c r="M154" t="s">
        <v>32</v>
      </c>
      <c r="N154" t="s">
        <v>46</v>
      </c>
      <c r="O154" t="s">
        <v>47</v>
      </c>
      <c r="P154" t="s">
        <v>48</v>
      </c>
      <c r="Q154">
        <v>1</v>
      </c>
      <c r="R154" s="7">
        <v>6.5</v>
      </c>
      <c r="S154" s="7">
        <f t="shared" si="9"/>
        <v>6.5</v>
      </c>
      <c r="T154" s="7">
        <f t="shared" si="10"/>
        <v>1.17</v>
      </c>
      <c r="U154" s="7">
        <v>5.33</v>
      </c>
      <c r="V154" s="7">
        <f t="shared" si="11"/>
        <v>5.33</v>
      </c>
      <c r="W154" s="1">
        <v>42378</v>
      </c>
      <c r="X154" t="s">
        <v>85</v>
      </c>
      <c r="Y154" t="s">
        <v>86</v>
      </c>
      <c r="Z154" t="s">
        <v>38</v>
      </c>
      <c r="AA154" s="1">
        <v>42376</v>
      </c>
      <c r="AB154" t="s">
        <v>212</v>
      </c>
      <c r="AC154" s="57" t="s">
        <v>2302</v>
      </c>
    </row>
    <row r="155" spans="1:29">
      <c r="A155" t="s">
        <v>27</v>
      </c>
      <c r="B155" t="s">
        <v>28</v>
      </c>
      <c r="C155" t="s">
        <v>211</v>
      </c>
      <c r="D155" s="1">
        <v>42377</v>
      </c>
      <c r="E155" s="1">
        <v>42407</v>
      </c>
      <c r="F155" s="7">
        <v>0</v>
      </c>
      <c r="G155" s="7">
        <v>0</v>
      </c>
      <c r="I155" t="s">
        <v>30</v>
      </c>
      <c r="K155" t="s">
        <v>94</v>
      </c>
      <c r="M155" t="s">
        <v>32</v>
      </c>
      <c r="N155" t="s">
        <v>46</v>
      </c>
      <c r="O155" t="s">
        <v>47</v>
      </c>
      <c r="P155" t="s">
        <v>48</v>
      </c>
      <c r="Q155">
        <v>1</v>
      </c>
      <c r="R155" s="7">
        <v>6.5</v>
      </c>
      <c r="S155" s="7">
        <f t="shared" si="9"/>
        <v>6.5</v>
      </c>
      <c r="T155" s="7">
        <f t="shared" si="10"/>
        <v>1.17</v>
      </c>
      <c r="U155" s="7">
        <v>5.33</v>
      </c>
      <c r="V155" s="7">
        <f t="shared" si="11"/>
        <v>5.33</v>
      </c>
      <c r="W155" s="1">
        <v>42378</v>
      </c>
      <c r="X155" t="s">
        <v>130</v>
      </c>
      <c r="Y155" t="s">
        <v>131</v>
      </c>
      <c r="Z155" t="s">
        <v>51</v>
      </c>
      <c r="AA155" s="1">
        <v>42377</v>
      </c>
      <c r="AB155" t="s">
        <v>216</v>
      </c>
      <c r="AC155" s="57" t="s">
        <v>2306</v>
      </c>
    </row>
    <row r="156" spans="1:29">
      <c r="A156" t="s">
        <v>27</v>
      </c>
      <c r="B156" t="s">
        <v>28</v>
      </c>
      <c r="C156" t="s">
        <v>211</v>
      </c>
      <c r="D156" s="1">
        <v>42377</v>
      </c>
      <c r="E156" s="1">
        <v>42407</v>
      </c>
      <c r="F156" s="7">
        <v>0</v>
      </c>
      <c r="G156" s="7">
        <v>0</v>
      </c>
      <c r="I156" t="s">
        <v>30</v>
      </c>
      <c r="K156" t="s">
        <v>94</v>
      </c>
      <c r="M156" t="s">
        <v>32</v>
      </c>
      <c r="N156" t="s">
        <v>46</v>
      </c>
      <c r="O156" t="s">
        <v>47</v>
      </c>
      <c r="P156" t="s">
        <v>48</v>
      </c>
      <c r="Q156">
        <v>1</v>
      </c>
      <c r="R156" s="7">
        <v>6.5</v>
      </c>
      <c r="S156" s="7">
        <f t="shared" ref="S156:S219" si="12">Q156*R156</f>
        <v>6.5</v>
      </c>
      <c r="T156" s="7">
        <f t="shared" ref="T156:T219" si="13">(R156-U156)*Q156</f>
        <v>1.17</v>
      </c>
      <c r="U156" s="7">
        <v>5.33</v>
      </c>
      <c r="V156" s="7">
        <f t="shared" ref="V156:V219" si="14">Q156*U156</f>
        <v>5.33</v>
      </c>
      <c r="W156" s="1">
        <v>42378</v>
      </c>
      <c r="X156" t="s">
        <v>130</v>
      </c>
      <c r="Y156" t="s">
        <v>131</v>
      </c>
      <c r="Z156" t="s">
        <v>51</v>
      </c>
      <c r="AA156" s="1">
        <v>42377</v>
      </c>
      <c r="AB156" t="s">
        <v>216</v>
      </c>
      <c r="AC156" s="57" t="s">
        <v>2306</v>
      </c>
    </row>
    <row r="157" spans="1:29">
      <c r="A157" t="s">
        <v>27</v>
      </c>
      <c r="B157" t="s">
        <v>28</v>
      </c>
      <c r="C157" t="s">
        <v>211</v>
      </c>
      <c r="D157" s="1">
        <v>42377</v>
      </c>
      <c r="E157" s="1">
        <v>42407</v>
      </c>
      <c r="F157" s="7">
        <v>0</v>
      </c>
      <c r="G157" s="7">
        <v>0</v>
      </c>
      <c r="I157" t="s">
        <v>30</v>
      </c>
      <c r="K157" t="s">
        <v>94</v>
      </c>
      <c r="M157" t="s">
        <v>32</v>
      </c>
      <c r="N157" t="s">
        <v>46</v>
      </c>
      <c r="O157" t="s">
        <v>47</v>
      </c>
      <c r="P157" t="s">
        <v>48</v>
      </c>
      <c r="Q157">
        <v>1</v>
      </c>
      <c r="R157" s="7">
        <v>6.5</v>
      </c>
      <c r="S157" s="7">
        <f t="shared" si="12"/>
        <v>6.5</v>
      </c>
      <c r="T157" s="7">
        <f t="shared" si="13"/>
        <v>1.17</v>
      </c>
      <c r="U157" s="7">
        <v>5.33</v>
      </c>
      <c r="V157" s="7">
        <f t="shared" si="14"/>
        <v>5.33</v>
      </c>
      <c r="W157" s="1">
        <v>42378</v>
      </c>
      <c r="X157" t="s">
        <v>130</v>
      </c>
      <c r="Y157" t="s">
        <v>131</v>
      </c>
      <c r="Z157" t="s">
        <v>51</v>
      </c>
      <c r="AA157" s="1">
        <v>42377</v>
      </c>
      <c r="AB157" t="s">
        <v>216</v>
      </c>
      <c r="AC157" s="57" t="s">
        <v>2306</v>
      </c>
    </row>
    <row r="158" spans="1:29">
      <c r="A158" t="s">
        <v>27</v>
      </c>
      <c r="B158" t="s">
        <v>28</v>
      </c>
      <c r="C158" t="s">
        <v>211</v>
      </c>
      <c r="D158" s="1">
        <v>42377</v>
      </c>
      <c r="E158" s="1">
        <v>42407</v>
      </c>
      <c r="F158" s="7">
        <v>0</v>
      </c>
      <c r="G158" s="7">
        <v>0</v>
      </c>
      <c r="I158" t="s">
        <v>30</v>
      </c>
      <c r="K158" t="s">
        <v>94</v>
      </c>
      <c r="M158" t="s">
        <v>32</v>
      </c>
      <c r="N158" t="s">
        <v>33</v>
      </c>
      <c r="O158" t="s">
        <v>34</v>
      </c>
      <c r="P158" t="s">
        <v>35</v>
      </c>
      <c r="Q158">
        <v>2</v>
      </c>
      <c r="R158" s="7">
        <v>6.4</v>
      </c>
      <c r="S158" s="7">
        <f t="shared" si="12"/>
        <v>12.8</v>
      </c>
      <c r="T158" s="7">
        <f t="shared" si="13"/>
        <v>2.3000000000000007</v>
      </c>
      <c r="U158" s="7">
        <v>5.25</v>
      </c>
      <c r="V158" s="7">
        <f t="shared" si="14"/>
        <v>10.5</v>
      </c>
      <c r="W158" s="1">
        <v>42378</v>
      </c>
      <c r="X158" t="s">
        <v>95</v>
      </c>
      <c r="Y158" t="s">
        <v>96</v>
      </c>
      <c r="Z158" t="s">
        <v>78</v>
      </c>
      <c r="AA158" s="1">
        <v>42377</v>
      </c>
      <c r="AB158" t="s">
        <v>217</v>
      </c>
      <c r="AC158" s="57" t="s">
        <v>2302</v>
      </c>
    </row>
    <row r="159" spans="1:29">
      <c r="A159" t="s">
        <v>27</v>
      </c>
      <c r="B159" t="s">
        <v>28</v>
      </c>
      <c r="C159" t="s">
        <v>211</v>
      </c>
      <c r="D159" s="1">
        <v>42377</v>
      </c>
      <c r="E159" s="1">
        <v>42407</v>
      </c>
      <c r="F159" s="7">
        <v>0</v>
      </c>
      <c r="G159" s="7">
        <v>0</v>
      </c>
      <c r="I159" t="s">
        <v>30</v>
      </c>
      <c r="K159" t="s">
        <v>94</v>
      </c>
      <c r="M159" t="s">
        <v>32</v>
      </c>
      <c r="N159" t="s">
        <v>172</v>
      </c>
      <c r="O159" t="s">
        <v>173</v>
      </c>
      <c r="P159" t="s">
        <v>174</v>
      </c>
      <c r="Q159">
        <v>1</v>
      </c>
      <c r="R159" s="7">
        <v>7.1</v>
      </c>
      <c r="S159" s="7">
        <f t="shared" si="12"/>
        <v>7.1</v>
      </c>
      <c r="T159" s="7">
        <f t="shared" si="13"/>
        <v>1.2799999999999994</v>
      </c>
      <c r="U159" s="7">
        <v>5.82</v>
      </c>
      <c r="V159" s="7">
        <f t="shared" si="14"/>
        <v>5.82</v>
      </c>
      <c r="W159" s="1">
        <v>42378</v>
      </c>
      <c r="X159" t="s">
        <v>95</v>
      </c>
      <c r="Y159" t="s">
        <v>96</v>
      </c>
      <c r="Z159" t="s">
        <v>78</v>
      </c>
      <c r="AA159" s="1">
        <v>42377</v>
      </c>
      <c r="AB159" t="s">
        <v>217</v>
      </c>
      <c r="AC159" s="57" t="s">
        <v>2302</v>
      </c>
    </row>
    <row r="160" spans="1:29">
      <c r="A160" t="s">
        <v>27</v>
      </c>
      <c r="B160" t="s">
        <v>28</v>
      </c>
      <c r="C160" t="s">
        <v>211</v>
      </c>
      <c r="D160" s="1">
        <v>42377</v>
      </c>
      <c r="E160" s="1">
        <v>42407</v>
      </c>
      <c r="F160" s="7">
        <v>0</v>
      </c>
      <c r="G160" s="7">
        <v>0</v>
      </c>
      <c r="I160" t="s">
        <v>30</v>
      </c>
      <c r="K160">
        <v>192793</v>
      </c>
      <c r="M160" t="s">
        <v>32</v>
      </c>
      <c r="N160" t="s">
        <v>46</v>
      </c>
      <c r="O160" t="s">
        <v>47</v>
      </c>
      <c r="P160" t="s">
        <v>48</v>
      </c>
      <c r="Q160">
        <v>1</v>
      </c>
      <c r="R160" s="7">
        <v>6.5</v>
      </c>
      <c r="S160" s="7">
        <f t="shared" si="12"/>
        <v>6.5</v>
      </c>
      <c r="T160" s="7">
        <f t="shared" si="13"/>
        <v>1.17</v>
      </c>
      <c r="U160" s="7">
        <v>5.33</v>
      </c>
      <c r="V160" s="7">
        <f t="shared" si="14"/>
        <v>5.33</v>
      </c>
      <c r="W160" s="1">
        <v>42378</v>
      </c>
      <c r="X160" t="s">
        <v>213</v>
      </c>
      <c r="Y160" t="s">
        <v>214</v>
      </c>
      <c r="Z160" t="s">
        <v>51</v>
      </c>
      <c r="AA160" s="1">
        <v>42377</v>
      </c>
      <c r="AB160" t="s">
        <v>215</v>
      </c>
      <c r="AC160" s="57" t="s">
        <v>2305</v>
      </c>
    </row>
    <row r="161" spans="1:29">
      <c r="A161" t="s">
        <v>27</v>
      </c>
      <c r="B161" t="s">
        <v>28</v>
      </c>
      <c r="C161" t="s">
        <v>211</v>
      </c>
      <c r="D161" s="1">
        <v>42377</v>
      </c>
      <c r="E161" s="1">
        <v>42407</v>
      </c>
      <c r="F161" s="7">
        <v>0</v>
      </c>
      <c r="G161" s="7">
        <v>0</v>
      </c>
      <c r="I161" t="s">
        <v>30</v>
      </c>
      <c r="K161">
        <v>192793</v>
      </c>
      <c r="M161" t="s">
        <v>32</v>
      </c>
      <c r="N161" t="s">
        <v>46</v>
      </c>
      <c r="O161" t="s">
        <v>47</v>
      </c>
      <c r="P161" t="s">
        <v>48</v>
      </c>
      <c r="Q161">
        <v>8</v>
      </c>
      <c r="R161" s="7">
        <v>6.5</v>
      </c>
      <c r="S161" s="7">
        <f t="shared" si="12"/>
        <v>52</v>
      </c>
      <c r="T161" s="7">
        <f t="shared" si="13"/>
        <v>9.36</v>
      </c>
      <c r="U161" s="7">
        <v>5.33</v>
      </c>
      <c r="V161" s="7">
        <f t="shared" si="14"/>
        <v>42.64</v>
      </c>
      <c r="W161" s="1">
        <v>42378</v>
      </c>
      <c r="X161" t="s">
        <v>213</v>
      </c>
      <c r="Y161" t="s">
        <v>214</v>
      </c>
      <c r="Z161" t="s">
        <v>51</v>
      </c>
      <c r="AA161" s="1">
        <v>42377</v>
      </c>
      <c r="AB161" t="s">
        <v>215</v>
      </c>
      <c r="AC161" s="57" t="s">
        <v>2305</v>
      </c>
    </row>
    <row r="162" spans="1:29">
      <c r="A162" t="s">
        <v>27</v>
      </c>
      <c r="B162" t="s">
        <v>28</v>
      </c>
      <c r="C162" t="s">
        <v>218</v>
      </c>
      <c r="D162" s="1">
        <v>42377</v>
      </c>
      <c r="E162" s="1">
        <v>42407</v>
      </c>
      <c r="F162" s="7">
        <v>281.05</v>
      </c>
      <c r="G162" s="7">
        <v>0</v>
      </c>
      <c r="I162" t="s">
        <v>30</v>
      </c>
      <c r="K162">
        <v>67120920</v>
      </c>
      <c r="M162" t="s">
        <v>32</v>
      </c>
      <c r="N162" t="s">
        <v>46</v>
      </c>
      <c r="O162" t="s">
        <v>47</v>
      </c>
      <c r="P162" t="s">
        <v>48</v>
      </c>
      <c r="Q162">
        <v>1</v>
      </c>
      <c r="R162" s="7">
        <v>6.5</v>
      </c>
      <c r="S162" s="7">
        <f t="shared" si="12"/>
        <v>6.5</v>
      </c>
      <c r="T162" s="7">
        <f t="shared" si="13"/>
        <v>1.17</v>
      </c>
      <c r="U162" s="7">
        <v>5.33</v>
      </c>
      <c r="V162" s="7">
        <f t="shared" si="14"/>
        <v>5.33</v>
      </c>
      <c r="W162" s="1">
        <v>42378</v>
      </c>
      <c r="X162" t="s">
        <v>59</v>
      </c>
      <c r="Y162" t="s">
        <v>60</v>
      </c>
      <c r="Z162" t="s">
        <v>61</v>
      </c>
      <c r="AA162" s="1">
        <v>42377</v>
      </c>
      <c r="AB162" t="s">
        <v>219</v>
      </c>
      <c r="AC162" s="57" t="s">
        <v>2302</v>
      </c>
    </row>
    <row r="163" spans="1:29">
      <c r="A163" t="s">
        <v>27</v>
      </c>
      <c r="B163" t="s">
        <v>28</v>
      </c>
      <c r="C163" t="s">
        <v>218</v>
      </c>
      <c r="D163" s="1">
        <v>42377</v>
      </c>
      <c r="E163" s="1">
        <v>42407</v>
      </c>
      <c r="F163" s="7">
        <v>0</v>
      </c>
      <c r="G163" s="7">
        <v>0</v>
      </c>
      <c r="I163" t="s">
        <v>30</v>
      </c>
      <c r="K163">
        <v>67129143</v>
      </c>
      <c r="M163" t="s">
        <v>32</v>
      </c>
      <c r="N163" t="s">
        <v>223</v>
      </c>
      <c r="O163" t="s">
        <v>224</v>
      </c>
      <c r="P163" t="s">
        <v>225</v>
      </c>
      <c r="Q163">
        <v>1</v>
      </c>
      <c r="R163" s="7">
        <v>4.3499999999999996</v>
      </c>
      <c r="S163" s="7">
        <f t="shared" si="12"/>
        <v>4.3499999999999996</v>
      </c>
      <c r="T163" s="7">
        <f t="shared" si="13"/>
        <v>0.94999999999999973</v>
      </c>
      <c r="U163" s="7">
        <v>3.4</v>
      </c>
      <c r="V163" s="7">
        <f t="shared" si="14"/>
        <v>3.4</v>
      </c>
      <c r="W163" s="1">
        <v>42378</v>
      </c>
      <c r="X163" t="s">
        <v>220</v>
      </c>
      <c r="Y163" t="s">
        <v>221</v>
      </c>
      <c r="Z163" t="s">
        <v>61</v>
      </c>
      <c r="AA163" s="1">
        <v>42377</v>
      </c>
      <c r="AB163" t="s">
        <v>222</v>
      </c>
      <c r="AC163" s="57" t="s">
        <v>2302</v>
      </c>
    </row>
    <row r="164" spans="1:29">
      <c r="A164" t="s">
        <v>27</v>
      </c>
      <c r="B164" t="s">
        <v>28</v>
      </c>
      <c r="C164" t="s">
        <v>218</v>
      </c>
      <c r="D164" s="1">
        <v>42377</v>
      </c>
      <c r="E164" s="1">
        <v>42407</v>
      </c>
      <c r="F164" s="7">
        <v>0</v>
      </c>
      <c r="G164" s="7">
        <v>0</v>
      </c>
      <c r="I164" t="s">
        <v>30</v>
      </c>
      <c r="K164">
        <v>67129143</v>
      </c>
      <c r="M164" t="s">
        <v>32</v>
      </c>
      <c r="N164" t="s">
        <v>172</v>
      </c>
      <c r="O164" t="s">
        <v>173</v>
      </c>
      <c r="P164" t="s">
        <v>174</v>
      </c>
      <c r="Q164">
        <v>1</v>
      </c>
      <c r="R164" s="7">
        <v>7.1</v>
      </c>
      <c r="S164" s="7">
        <f t="shared" si="12"/>
        <v>7.1</v>
      </c>
      <c r="T164" s="7">
        <f t="shared" si="13"/>
        <v>1.2799999999999994</v>
      </c>
      <c r="U164" s="7">
        <v>5.82</v>
      </c>
      <c r="V164" s="7">
        <f t="shared" si="14"/>
        <v>5.82</v>
      </c>
      <c r="W164" s="1">
        <v>42378</v>
      </c>
      <c r="X164" t="s">
        <v>220</v>
      </c>
      <c r="Y164" t="s">
        <v>221</v>
      </c>
      <c r="Z164" t="s">
        <v>61</v>
      </c>
      <c r="AA164" s="1">
        <v>42377</v>
      </c>
      <c r="AB164" t="s">
        <v>222</v>
      </c>
      <c r="AC164" s="57" t="s">
        <v>2302</v>
      </c>
    </row>
    <row r="165" spans="1:29">
      <c r="A165" t="s">
        <v>27</v>
      </c>
      <c r="B165" t="s">
        <v>28</v>
      </c>
      <c r="C165" t="s">
        <v>218</v>
      </c>
      <c r="D165" s="1">
        <v>42377</v>
      </c>
      <c r="E165" s="1">
        <v>42407</v>
      </c>
      <c r="F165" s="7">
        <v>0</v>
      </c>
      <c r="G165" s="7">
        <v>0</v>
      </c>
      <c r="I165" t="s">
        <v>30</v>
      </c>
      <c r="K165">
        <v>10716</v>
      </c>
      <c r="M165" t="s">
        <v>32</v>
      </c>
      <c r="N165" t="s">
        <v>46</v>
      </c>
      <c r="O165" t="s">
        <v>47</v>
      </c>
      <c r="P165" t="s">
        <v>48</v>
      </c>
      <c r="Q165">
        <v>1</v>
      </c>
      <c r="R165" s="7">
        <v>6.5</v>
      </c>
      <c r="S165" s="7">
        <f t="shared" si="12"/>
        <v>6.5</v>
      </c>
      <c r="T165" s="7">
        <f t="shared" si="13"/>
        <v>1.17</v>
      </c>
      <c r="U165" s="7">
        <v>5.33</v>
      </c>
      <c r="V165" s="7">
        <f t="shared" si="14"/>
        <v>5.33</v>
      </c>
      <c r="W165" s="1">
        <v>42378</v>
      </c>
      <c r="X165" t="s">
        <v>226</v>
      </c>
      <c r="Y165" t="s">
        <v>227</v>
      </c>
      <c r="Z165" t="s">
        <v>38</v>
      </c>
      <c r="AA165" s="1">
        <v>42377</v>
      </c>
      <c r="AB165" t="s">
        <v>228</v>
      </c>
      <c r="AC165" s="57" t="s">
        <v>2302</v>
      </c>
    </row>
    <row r="166" spans="1:29">
      <c r="A166" t="s">
        <v>27</v>
      </c>
      <c r="B166" t="s">
        <v>28</v>
      </c>
      <c r="C166" t="s">
        <v>218</v>
      </c>
      <c r="D166" s="1">
        <v>42377</v>
      </c>
      <c r="E166" s="1">
        <v>42407</v>
      </c>
      <c r="F166" s="7">
        <v>0</v>
      </c>
      <c r="G166" s="7">
        <v>0</v>
      </c>
      <c r="I166" t="s">
        <v>30</v>
      </c>
      <c r="K166" t="s">
        <v>241</v>
      </c>
      <c r="M166" t="s">
        <v>32</v>
      </c>
      <c r="N166" t="s">
        <v>46</v>
      </c>
      <c r="O166" t="s">
        <v>47</v>
      </c>
      <c r="P166" t="s">
        <v>48</v>
      </c>
      <c r="Q166">
        <v>2</v>
      </c>
      <c r="R166" s="7">
        <v>6.5</v>
      </c>
      <c r="S166" s="7">
        <f t="shared" si="12"/>
        <v>13</v>
      </c>
      <c r="T166" s="7">
        <f t="shared" si="13"/>
        <v>2.34</v>
      </c>
      <c r="U166" s="7">
        <v>5.33</v>
      </c>
      <c r="V166" s="7">
        <f t="shared" si="14"/>
        <v>10.66</v>
      </c>
      <c r="W166" s="1">
        <v>42378</v>
      </c>
      <c r="X166" t="s">
        <v>242</v>
      </c>
      <c r="Y166" t="s">
        <v>243</v>
      </c>
      <c r="Z166" t="s">
        <v>38</v>
      </c>
      <c r="AA166" s="1">
        <v>42377</v>
      </c>
      <c r="AB166" t="s">
        <v>244</v>
      </c>
      <c r="AC166" s="57" t="s">
        <v>2302</v>
      </c>
    </row>
    <row r="167" spans="1:29">
      <c r="A167" t="s">
        <v>27</v>
      </c>
      <c r="B167" t="s">
        <v>28</v>
      </c>
      <c r="C167" t="s">
        <v>218</v>
      </c>
      <c r="D167" s="1">
        <v>42377</v>
      </c>
      <c r="E167" s="1">
        <v>42407</v>
      </c>
      <c r="F167" s="7">
        <v>0</v>
      </c>
      <c r="G167" s="7">
        <v>0</v>
      </c>
      <c r="I167" t="s">
        <v>30</v>
      </c>
      <c r="K167">
        <v>1168599901</v>
      </c>
      <c r="M167" t="s">
        <v>32</v>
      </c>
      <c r="N167" t="s">
        <v>46</v>
      </c>
      <c r="O167" t="s">
        <v>47</v>
      </c>
      <c r="P167" t="s">
        <v>48</v>
      </c>
      <c r="Q167">
        <v>2</v>
      </c>
      <c r="R167" s="7">
        <v>6.5</v>
      </c>
      <c r="S167" s="7">
        <f t="shared" si="12"/>
        <v>13</v>
      </c>
      <c r="T167" s="7">
        <f t="shared" si="13"/>
        <v>2.34</v>
      </c>
      <c r="U167" s="7">
        <v>5.33</v>
      </c>
      <c r="V167" s="7">
        <f t="shared" si="14"/>
        <v>10.66</v>
      </c>
      <c r="W167" s="1">
        <v>42378</v>
      </c>
      <c r="X167" t="s">
        <v>232</v>
      </c>
      <c r="Y167" t="s">
        <v>233</v>
      </c>
      <c r="Z167" t="s">
        <v>139</v>
      </c>
      <c r="AA167" s="1">
        <v>42377</v>
      </c>
      <c r="AB167" t="s">
        <v>234</v>
      </c>
      <c r="AC167" s="57" t="s">
        <v>2302</v>
      </c>
    </row>
    <row r="168" spans="1:29">
      <c r="A168" t="s">
        <v>27</v>
      </c>
      <c r="B168" t="s">
        <v>28</v>
      </c>
      <c r="C168" t="s">
        <v>218</v>
      </c>
      <c r="D168" s="1">
        <v>42377</v>
      </c>
      <c r="E168" s="1">
        <v>42407</v>
      </c>
      <c r="F168" s="7">
        <v>0</v>
      </c>
      <c r="G168" s="7">
        <v>0</v>
      </c>
      <c r="I168" t="s">
        <v>30</v>
      </c>
      <c r="K168">
        <v>232822</v>
      </c>
      <c r="M168" t="s">
        <v>32</v>
      </c>
      <c r="N168" t="s">
        <v>46</v>
      </c>
      <c r="O168" t="s">
        <v>47</v>
      </c>
      <c r="P168" t="s">
        <v>48</v>
      </c>
      <c r="Q168">
        <v>4</v>
      </c>
      <c r="R168" s="7">
        <v>6.5</v>
      </c>
      <c r="S168" s="7">
        <f t="shared" si="12"/>
        <v>26</v>
      </c>
      <c r="T168" s="7">
        <f t="shared" si="13"/>
        <v>4.68</v>
      </c>
      <c r="U168" s="7">
        <v>5.33</v>
      </c>
      <c r="V168" s="7">
        <f t="shared" si="14"/>
        <v>21.32</v>
      </c>
      <c r="W168" s="1">
        <v>42378</v>
      </c>
      <c r="X168" t="s">
        <v>235</v>
      </c>
      <c r="Y168" t="s">
        <v>236</v>
      </c>
      <c r="Z168" t="s">
        <v>38</v>
      </c>
      <c r="AA168" s="1">
        <v>42377</v>
      </c>
      <c r="AB168" t="s">
        <v>237</v>
      </c>
      <c r="AC168" s="57" t="s">
        <v>2302</v>
      </c>
    </row>
    <row r="169" spans="1:29">
      <c r="A169" t="s">
        <v>27</v>
      </c>
      <c r="B169" t="s">
        <v>28</v>
      </c>
      <c r="C169" t="s">
        <v>218</v>
      </c>
      <c r="D169" s="1">
        <v>42377</v>
      </c>
      <c r="E169" s="1">
        <v>42407</v>
      </c>
      <c r="F169" s="7">
        <v>0</v>
      </c>
      <c r="G169" s="7">
        <v>0</v>
      </c>
      <c r="I169" t="s">
        <v>30</v>
      </c>
      <c r="K169">
        <v>1.08</v>
      </c>
      <c r="M169" t="s">
        <v>32</v>
      </c>
      <c r="N169" t="s">
        <v>46</v>
      </c>
      <c r="O169" t="s">
        <v>47</v>
      </c>
      <c r="P169" t="s">
        <v>48</v>
      </c>
      <c r="Q169">
        <v>40</v>
      </c>
      <c r="R169" s="7">
        <v>6.5</v>
      </c>
      <c r="S169" s="7">
        <f t="shared" si="12"/>
        <v>260</v>
      </c>
      <c r="T169" s="7">
        <f t="shared" si="13"/>
        <v>46.8</v>
      </c>
      <c r="U169" s="7">
        <v>5.33</v>
      </c>
      <c r="V169" s="7">
        <f t="shared" si="14"/>
        <v>213.2</v>
      </c>
      <c r="W169" s="1">
        <v>42378</v>
      </c>
      <c r="X169" t="s">
        <v>238</v>
      </c>
      <c r="Y169" t="s">
        <v>239</v>
      </c>
      <c r="Z169" t="s">
        <v>51</v>
      </c>
      <c r="AA169" s="1">
        <v>42377</v>
      </c>
      <c r="AB169" t="s">
        <v>240</v>
      </c>
      <c r="AC169" s="57" t="s">
        <v>2305</v>
      </c>
    </row>
    <row r="170" spans="1:29">
      <c r="A170" t="s">
        <v>27</v>
      </c>
      <c r="B170" t="s">
        <v>28</v>
      </c>
      <c r="C170" t="s">
        <v>218</v>
      </c>
      <c r="D170" s="1">
        <v>42377</v>
      </c>
      <c r="E170" s="1">
        <v>42407</v>
      </c>
      <c r="F170" s="7">
        <v>0</v>
      </c>
      <c r="G170" s="7">
        <v>0</v>
      </c>
      <c r="I170" t="s">
        <v>30</v>
      </c>
      <c r="K170">
        <v>1005541</v>
      </c>
      <c r="M170" t="s">
        <v>32</v>
      </c>
      <c r="N170" t="s">
        <v>46</v>
      </c>
      <c r="O170" t="s">
        <v>47</v>
      </c>
      <c r="P170" t="s">
        <v>48</v>
      </c>
      <c r="Q170">
        <v>1</v>
      </c>
      <c r="R170" s="7">
        <v>6.5</v>
      </c>
      <c r="S170" s="7">
        <f t="shared" si="12"/>
        <v>6.5</v>
      </c>
      <c r="T170" s="7">
        <f t="shared" si="13"/>
        <v>1.17</v>
      </c>
      <c r="U170" s="7">
        <v>5.33</v>
      </c>
      <c r="V170" s="7">
        <f t="shared" si="14"/>
        <v>5.33</v>
      </c>
      <c r="W170" s="1">
        <v>42378</v>
      </c>
      <c r="X170" t="s">
        <v>229</v>
      </c>
      <c r="Y170" t="s">
        <v>230</v>
      </c>
      <c r="Z170" t="s">
        <v>38</v>
      </c>
      <c r="AA170" s="1">
        <v>42377</v>
      </c>
      <c r="AB170" t="s">
        <v>231</v>
      </c>
      <c r="AC170" s="57" t="s">
        <v>2302</v>
      </c>
    </row>
    <row r="171" spans="1:29">
      <c r="A171" t="s">
        <v>27</v>
      </c>
      <c r="B171" t="s">
        <v>28</v>
      </c>
      <c r="C171" t="s">
        <v>245</v>
      </c>
      <c r="D171" s="1">
        <v>42378</v>
      </c>
      <c r="E171" s="1">
        <v>42408</v>
      </c>
      <c r="F171" s="7">
        <v>5.82</v>
      </c>
      <c r="G171" s="7">
        <v>0</v>
      </c>
      <c r="I171" t="s">
        <v>30</v>
      </c>
      <c r="K171">
        <v>67146528</v>
      </c>
      <c r="M171" t="s">
        <v>32</v>
      </c>
      <c r="N171" t="s">
        <v>172</v>
      </c>
      <c r="O171" t="s">
        <v>173</v>
      </c>
      <c r="P171" t="s">
        <v>174</v>
      </c>
      <c r="Q171">
        <v>1</v>
      </c>
      <c r="R171" s="7">
        <v>7.1</v>
      </c>
      <c r="S171" s="7">
        <f t="shared" si="12"/>
        <v>7.1</v>
      </c>
      <c r="T171" s="7">
        <f t="shared" si="13"/>
        <v>1.2799999999999994</v>
      </c>
      <c r="U171" s="7">
        <v>5.82</v>
      </c>
      <c r="V171" s="7">
        <f t="shared" si="14"/>
        <v>5.82</v>
      </c>
      <c r="W171" s="1">
        <v>42378</v>
      </c>
      <c r="X171" t="s">
        <v>63</v>
      </c>
      <c r="Y171" t="s">
        <v>64</v>
      </c>
      <c r="Z171" t="s">
        <v>61</v>
      </c>
      <c r="AA171" s="1">
        <v>42378</v>
      </c>
      <c r="AB171" t="s">
        <v>246</v>
      </c>
      <c r="AC171" s="57" t="s">
        <v>2302</v>
      </c>
    </row>
    <row r="172" spans="1:29">
      <c r="A172" t="s">
        <v>27</v>
      </c>
      <c r="B172" t="s">
        <v>28</v>
      </c>
      <c r="C172" t="s">
        <v>247</v>
      </c>
      <c r="D172" s="1">
        <v>42380</v>
      </c>
      <c r="E172" s="1">
        <v>42410</v>
      </c>
      <c r="F172" s="7">
        <v>37.31</v>
      </c>
      <c r="G172" s="7">
        <v>0</v>
      </c>
      <c r="I172" t="s">
        <v>30</v>
      </c>
      <c r="K172" t="s">
        <v>248</v>
      </c>
      <c r="M172" t="s">
        <v>32</v>
      </c>
      <c r="N172" t="s">
        <v>46</v>
      </c>
      <c r="O172" t="s">
        <v>47</v>
      </c>
      <c r="P172" t="s">
        <v>48</v>
      </c>
      <c r="Q172">
        <v>4</v>
      </c>
      <c r="R172" s="7">
        <v>6.5</v>
      </c>
      <c r="S172" s="7">
        <f t="shared" si="12"/>
        <v>26</v>
      </c>
      <c r="T172" s="7">
        <f t="shared" si="13"/>
        <v>4.68</v>
      </c>
      <c r="U172" s="7">
        <v>5.33</v>
      </c>
      <c r="V172" s="7">
        <f t="shared" si="14"/>
        <v>21.32</v>
      </c>
      <c r="W172" s="1">
        <v>42385</v>
      </c>
      <c r="X172" t="s">
        <v>125</v>
      </c>
      <c r="Y172" t="s">
        <v>126</v>
      </c>
      <c r="Z172" t="s">
        <v>51</v>
      </c>
      <c r="AA172" s="1">
        <v>42380</v>
      </c>
      <c r="AB172" t="s">
        <v>249</v>
      </c>
      <c r="AC172" s="57" t="s">
        <v>2305</v>
      </c>
    </row>
    <row r="173" spans="1:29">
      <c r="A173" t="s">
        <v>27</v>
      </c>
      <c r="B173" t="s">
        <v>28</v>
      </c>
      <c r="C173" t="s">
        <v>247</v>
      </c>
      <c r="D173" s="1">
        <v>42380</v>
      </c>
      <c r="E173" s="1">
        <v>42410</v>
      </c>
      <c r="F173" s="7">
        <v>0</v>
      </c>
      <c r="G173" s="7">
        <v>0</v>
      </c>
      <c r="I173" t="s">
        <v>30</v>
      </c>
      <c r="K173" t="s">
        <v>250</v>
      </c>
      <c r="M173" t="s">
        <v>32</v>
      </c>
      <c r="N173" t="s">
        <v>46</v>
      </c>
      <c r="O173" t="s">
        <v>47</v>
      </c>
      <c r="P173" t="s">
        <v>48</v>
      </c>
      <c r="Q173">
        <v>3</v>
      </c>
      <c r="R173" s="7">
        <v>6.5</v>
      </c>
      <c r="S173" s="7">
        <f t="shared" si="12"/>
        <v>19.5</v>
      </c>
      <c r="T173" s="7">
        <f t="shared" si="13"/>
        <v>3.51</v>
      </c>
      <c r="U173" s="7">
        <v>5.33</v>
      </c>
      <c r="V173" s="7">
        <f t="shared" si="14"/>
        <v>15.99</v>
      </c>
      <c r="W173" s="1">
        <v>42385</v>
      </c>
      <c r="X173" t="s">
        <v>251</v>
      </c>
      <c r="Y173" t="s">
        <v>252</v>
      </c>
      <c r="Z173" t="s">
        <v>38</v>
      </c>
      <c r="AA173" s="1">
        <v>42380</v>
      </c>
      <c r="AB173" t="s">
        <v>253</v>
      </c>
      <c r="AC173" s="57" t="s">
        <v>2302</v>
      </c>
    </row>
    <row r="174" spans="1:29">
      <c r="A174" t="s">
        <v>27</v>
      </c>
      <c r="B174" t="s">
        <v>28</v>
      </c>
      <c r="C174" t="s">
        <v>254</v>
      </c>
      <c r="D174" s="1">
        <v>42380</v>
      </c>
      <c r="E174" s="1">
        <v>42410</v>
      </c>
      <c r="F174" s="7">
        <v>52.4</v>
      </c>
      <c r="G174" s="7">
        <v>0</v>
      </c>
      <c r="I174" t="s">
        <v>30</v>
      </c>
      <c r="K174">
        <v>67174577</v>
      </c>
      <c r="M174" t="s">
        <v>32</v>
      </c>
      <c r="N174" t="s">
        <v>46</v>
      </c>
      <c r="O174" t="s">
        <v>47</v>
      </c>
      <c r="P174" t="s">
        <v>48</v>
      </c>
      <c r="Q174">
        <v>1</v>
      </c>
      <c r="R174" s="7">
        <v>6.5</v>
      </c>
      <c r="S174" s="7">
        <f t="shared" si="12"/>
        <v>6.5</v>
      </c>
      <c r="T174" s="7">
        <f t="shared" si="13"/>
        <v>1.17</v>
      </c>
      <c r="U174" s="7">
        <v>5.33</v>
      </c>
      <c r="V174" s="7">
        <f t="shared" si="14"/>
        <v>5.33</v>
      </c>
      <c r="W174" s="1">
        <v>42385</v>
      </c>
      <c r="X174" t="s">
        <v>59</v>
      </c>
      <c r="Y174" t="s">
        <v>60</v>
      </c>
      <c r="Z174" t="s">
        <v>61</v>
      </c>
      <c r="AA174" s="1">
        <v>42380</v>
      </c>
      <c r="AB174" t="s">
        <v>255</v>
      </c>
      <c r="AC174" s="57" t="s">
        <v>2302</v>
      </c>
    </row>
    <row r="175" spans="1:29">
      <c r="A175" t="s">
        <v>27</v>
      </c>
      <c r="B175" t="s">
        <v>28</v>
      </c>
      <c r="C175" t="s">
        <v>254</v>
      </c>
      <c r="D175" s="1">
        <v>42380</v>
      </c>
      <c r="E175" s="1">
        <v>42410</v>
      </c>
      <c r="F175" s="7">
        <v>0</v>
      </c>
      <c r="G175" s="7">
        <v>0</v>
      </c>
      <c r="I175" t="s">
        <v>30</v>
      </c>
      <c r="K175">
        <v>67179806</v>
      </c>
      <c r="M175" t="s">
        <v>32</v>
      </c>
      <c r="N175" t="s">
        <v>223</v>
      </c>
      <c r="O175" t="s">
        <v>224</v>
      </c>
      <c r="P175" t="s">
        <v>225</v>
      </c>
      <c r="Q175">
        <v>1</v>
      </c>
      <c r="R175" s="7">
        <v>4.3499999999999996</v>
      </c>
      <c r="S175" s="7">
        <f t="shared" si="12"/>
        <v>4.3499999999999996</v>
      </c>
      <c r="T175" s="7">
        <f t="shared" si="13"/>
        <v>0.94999999999999973</v>
      </c>
      <c r="U175" s="7">
        <v>3.4</v>
      </c>
      <c r="V175" s="7">
        <f t="shared" si="14"/>
        <v>3.4</v>
      </c>
      <c r="W175" s="1">
        <v>42385</v>
      </c>
      <c r="X175" t="s">
        <v>169</v>
      </c>
      <c r="Y175" t="s">
        <v>170</v>
      </c>
      <c r="Z175" t="s">
        <v>61</v>
      </c>
      <c r="AA175" s="1">
        <v>42380</v>
      </c>
      <c r="AB175" t="s">
        <v>256</v>
      </c>
      <c r="AC175" s="57" t="s">
        <v>2302</v>
      </c>
    </row>
    <row r="176" spans="1:29">
      <c r="A176" t="s">
        <v>27</v>
      </c>
      <c r="B176" t="s">
        <v>28</v>
      </c>
      <c r="C176" t="s">
        <v>254</v>
      </c>
      <c r="D176" s="1">
        <v>42380</v>
      </c>
      <c r="E176" s="1">
        <v>42410</v>
      </c>
      <c r="F176" s="7">
        <v>0</v>
      </c>
      <c r="G176" s="7">
        <v>0</v>
      </c>
      <c r="I176" t="s">
        <v>30</v>
      </c>
      <c r="K176">
        <v>5269</v>
      </c>
      <c r="M176" t="s">
        <v>32</v>
      </c>
      <c r="N176" t="s">
        <v>46</v>
      </c>
      <c r="O176" t="s">
        <v>47</v>
      </c>
      <c r="P176" t="s">
        <v>48</v>
      </c>
      <c r="Q176">
        <v>1</v>
      </c>
      <c r="R176" s="7">
        <v>6.5</v>
      </c>
      <c r="S176" s="7">
        <f t="shared" si="12"/>
        <v>6.5</v>
      </c>
      <c r="T176" s="7">
        <f t="shared" si="13"/>
        <v>1.17</v>
      </c>
      <c r="U176" s="7">
        <v>5.33</v>
      </c>
      <c r="V176" s="7">
        <f t="shared" si="14"/>
        <v>5.33</v>
      </c>
      <c r="W176" s="1">
        <v>42385</v>
      </c>
      <c r="X176" t="s">
        <v>277</v>
      </c>
      <c r="Y176" t="s">
        <v>278</v>
      </c>
      <c r="Z176" t="s">
        <v>38</v>
      </c>
      <c r="AA176" s="1">
        <v>42380</v>
      </c>
      <c r="AB176" t="s">
        <v>279</v>
      </c>
      <c r="AC176" s="57" t="s">
        <v>2302</v>
      </c>
    </row>
    <row r="177" spans="1:29">
      <c r="A177" t="s">
        <v>27</v>
      </c>
      <c r="B177" t="s">
        <v>28</v>
      </c>
      <c r="C177" t="s">
        <v>254</v>
      </c>
      <c r="D177" s="1">
        <v>42380</v>
      </c>
      <c r="E177" s="1">
        <v>42410</v>
      </c>
      <c r="F177" s="7">
        <v>0</v>
      </c>
      <c r="G177" s="7">
        <v>0</v>
      </c>
      <c r="I177" t="s">
        <v>30</v>
      </c>
      <c r="K177">
        <v>505987</v>
      </c>
      <c r="M177" t="s">
        <v>32</v>
      </c>
      <c r="N177" t="s">
        <v>46</v>
      </c>
      <c r="O177" t="s">
        <v>47</v>
      </c>
      <c r="P177" t="s">
        <v>48</v>
      </c>
      <c r="Q177">
        <v>1</v>
      </c>
      <c r="R177" s="7">
        <v>6.5</v>
      </c>
      <c r="S177" s="7">
        <f t="shared" si="12"/>
        <v>6.5</v>
      </c>
      <c r="T177" s="7">
        <f t="shared" si="13"/>
        <v>1.17</v>
      </c>
      <c r="U177" s="7">
        <v>5.33</v>
      </c>
      <c r="V177" s="7">
        <f t="shared" si="14"/>
        <v>5.33</v>
      </c>
      <c r="W177" s="1">
        <v>42385</v>
      </c>
      <c r="X177" t="s">
        <v>280</v>
      </c>
      <c r="Y177" t="s">
        <v>281</v>
      </c>
      <c r="Z177" t="s">
        <v>38</v>
      </c>
      <c r="AA177" s="1">
        <v>42380</v>
      </c>
      <c r="AB177" t="s">
        <v>282</v>
      </c>
      <c r="AC177" s="57" t="s">
        <v>2302</v>
      </c>
    </row>
    <row r="178" spans="1:29">
      <c r="A178" t="s">
        <v>27</v>
      </c>
      <c r="B178" t="s">
        <v>28</v>
      </c>
      <c r="C178" t="s">
        <v>254</v>
      </c>
      <c r="D178" s="1">
        <v>42380</v>
      </c>
      <c r="E178" s="1">
        <v>42410</v>
      </c>
      <c r="F178" s="7">
        <v>0</v>
      </c>
      <c r="G178" s="7">
        <v>0</v>
      </c>
      <c r="I178" t="s">
        <v>30</v>
      </c>
      <c r="K178" t="s">
        <v>272</v>
      </c>
      <c r="M178" t="s">
        <v>32</v>
      </c>
      <c r="N178" t="s">
        <v>46</v>
      </c>
      <c r="O178" t="s">
        <v>47</v>
      </c>
      <c r="P178" t="s">
        <v>48</v>
      </c>
      <c r="Q178">
        <v>1</v>
      </c>
      <c r="R178" s="7">
        <v>6.5</v>
      </c>
      <c r="S178" s="7">
        <f t="shared" si="12"/>
        <v>6.5</v>
      </c>
      <c r="T178" s="7">
        <f t="shared" si="13"/>
        <v>1.17</v>
      </c>
      <c r="U178" s="7">
        <v>5.33</v>
      </c>
      <c r="V178" s="7">
        <f t="shared" si="14"/>
        <v>5.33</v>
      </c>
      <c r="W178" s="1">
        <v>42385</v>
      </c>
      <c r="X178" t="s">
        <v>109</v>
      </c>
      <c r="Y178" t="s">
        <v>110</v>
      </c>
      <c r="Z178" t="s">
        <v>38</v>
      </c>
      <c r="AA178" s="1">
        <v>42380</v>
      </c>
      <c r="AB178" t="s">
        <v>273</v>
      </c>
      <c r="AC178" s="57" t="s">
        <v>2302</v>
      </c>
    </row>
    <row r="179" spans="1:29">
      <c r="A179" t="s">
        <v>27</v>
      </c>
      <c r="B179" t="s">
        <v>28</v>
      </c>
      <c r="C179" t="s">
        <v>254</v>
      </c>
      <c r="D179" s="1">
        <v>42380</v>
      </c>
      <c r="E179" s="1">
        <v>42410</v>
      </c>
      <c r="F179" s="7">
        <v>0</v>
      </c>
      <c r="G179" s="7">
        <v>0</v>
      </c>
      <c r="I179" t="s">
        <v>30</v>
      </c>
      <c r="K179">
        <v>23438</v>
      </c>
      <c r="M179" t="s">
        <v>32</v>
      </c>
      <c r="N179" t="s">
        <v>46</v>
      </c>
      <c r="O179" t="s">
        <v>47</v>
      </c>
      <c r="P179" t="s">
        <v>48</v>
      </c>
      <c r="Q179">
        <v>1</v>
      </c>
      <c r="R179" s="7">
        <v>6.5</v>
      </c>
      <c r="S179" s="7">
        <f t="shared" si="12"/>
        <v>6.5</v>
      </c>
      <c r="T179" s="7">
        <f t="shared" si="13"/>
        <v>1.17</v>
      </c>
      <c r="U179" s="7">
        <v>5.33</v>
      </c>
      <c r="V179" s="7">
        <f t="shared" si="14"/>
        <v>5.33</v>
      </c>
      <c r="W179" s="1">
        <v>42385</v>
      </c>
      <c r="X179" t="s">
        <v>274</v>
      </c>
      <c r="Y179" t="s">
        <v>275</v>
      </c>
      <c r="Z179" t="s">
        <v>38</v>
      </c>
      <c r="AA179" s="1">
        <v>42380</v>
      </c>
      <c r="AB179" t="s">
        <v>276</v>
      </c>
      <c r="AC179" s="57" t="s">
        <v>2302</v>
      </c>
    </row>
    <row r="180" spans="1:29">
      <c r="A180" t="s">
        <v>27</v>
      </c>
      <c r="B180" t="s">
        <v>28</v>
      </c>
      <c r="C180" t="s">
        <v>254</v>
      </c>
      <c r="D180" s="1">
        <v>42380</v>
      </c>
      <c r="E180" s="1">
        <v>42410</v>
      </c>
      <c r="F180" s="7">
        <v>0</v>
      </c>
      <c r="G180" s="7">
        <v>0</v>
      </c>
      <c r="I180" t="s">
        <v>30</v>
      </c>
      <c r="K180">
        <v>67185821</v>
      </c>
      <c r="M180" t="s">
        <v>32</v>
      </c>
      <c r="N180" t="s">
        <v>257</v>
      </c>
      <c r="O180" t="s">
        <v>258</v>
      </c>
      <c r="P180" t="s">
        <v>259</v>
      </c>
      <c r="Q180">
        <v>1</v>
      </c>
      <c r="R180" s="7">
        <v>7.75</v>
      </c>
      <c r="S180" s="7">
        <f t="shared" si="12"/>
        <v>7.75</v>
      </c>
      <c r="T180" s="7">
        <f t="shared" si="13"/>
        <v>1.3899999999999997</v>
      </c>
      <c r="U180" s="7">
        <v>6.36</v>
      </c>
      <c r="V180" s="7">
        <f t="shared" si="14"/>
        <v>6.36</v>
      </c>
      <c r="W180" s="1">
        <v>42385</v>
      </c>
      <c r="X180" t="s">
        <v>169</v>
      </c>
      <c r="Y180" t="s">
        <v>170</v>
      </c>
      <c r="Z180" t="s">
        <v>61</v>
      </c>
      <c r="AA180" s="1">
        <v>42380</v>
      </c>
      <c r="AB180" t="s">
        <v>260</v>
      </c>
      <c r="AC180" s="57" t="s">
        <v>2302</v>
      </c>
    </row>
    <row r="181" spans="1:29">
      <c r="A181" t="s">
        <v>27</v>
      </c>
      <c r="B181" t="s">
        <v>28</v>
      </c>
      <c r="C181" t="s">
        <v>254</v>
      </c>
      <c r="D181" s="1">
        <v>42380</v>
      </c>
      <c r="E181" s="1">
        <v>42410</v>
      </c>
      <c r="F181" s="7">
        <v>0</v>
      </c>
      <c r="G181" s="7">
        <v>0</v>
      </c>
      <c r="I181" t="s">
        <v>30</v>
      </c>
      <c r="K181" t="s">
        <v>264</v>
      </c>
      <c r="M181" t="s">
        <v>32</v>
      </c>
      <c r="N181" t="s">
        <v>46</v>
      </c>
      <c r="O181" t="s">
        <v>47</v>
      </c>
      <c r="P181" t="s">
        <v>48</v>
      </c>
      <c r="Q181">
        <v>1</v>
      </c>
      <c r="R181" s="7">
        <v>6.5</v>
      </c>
      <c r="S181" s="7">
        <f t="shared" si="12"/>
        <v>6.5</v>
      </c>
      <c r="T181" s="7">
        <f t="shared" si="13"/>
        <v>1.17</v>
      </c>
      <c r="U181" s="7">
        <v>5.33</v>
      </c>
      <c r="V181" s="7">
        <f t="shared" si="14"/>
        <v>5.33</v>
      </c>
      <c r="W181" s="1">
        <v>42385</v>
      </c>
      <c r="X181" t="s">
        <v>265</v>
      </c>
      <c r="Y181" t="s">
        <v>266</v>
      </c>
      <c r="Z181" t="s">
        <v>51</v>
      </c>
      <c r="AA181" s="1">
        <v>42380</v>
      </c>
      <c r="AB181" t="s">
        <v>267</v>
      </c>
      <c r="AC181" s="57" t="s">
        <v>2309</v>
      </c>
    </row>
    <row r="182" spans="1:29">
      <c r="A182" t="s">
        <v>27</v>
      </c>
      <c r="B182" t="s">
        <v>28</v>
      </c>
      <c r="C182" t="s">
        <v>254</v>
      </c>
      <c r="D182" s="1">
        <v>42380</v>
      </c>
      <c r="E182" s="1">
        <v>42410</v>
      </c>
      <c r="F182" s="7">
        <v>0</v>
      </c>
      <c r="G182" s="7">
        <v>0</v>
      </c>
      <c r="I182" t="s">
        <v>30</v>
      </c>
      <c r="K182" t="s">
        <v>268</v>
      </c>
      <c r="M182" t="s">
        <v>32</v>
      </c>
      <c r="N182" t="s">
        <v>46</v>
      </c>
      <c r="O182" t="s">
        <v>47</v>
      </c>
      <c r="P182" t="s">
        <v>48</v>
      </c>
      <c r="Q182">
        <v>1</v>
      </c>
      <c r="R182" s="7">
        <v>6.5</v>
      </c>
      <c r="S182" s="7">
        <f t="shared" si="12"/>
        <v>6.5</v>
      </c>
      <c r="T182" s="7">
        <f t="shared" si="13"/>
        <v>1.17</v>
      </c>
      <c r="U182" s="7">
        <v>5.33</v>
      </c>
      <c r="V182" s="7">
        <f t="shared" si="14"/>
        <v>5.33</v>
      </c>
      <c r="W182" s="1">
        <v>42385</v>
      </c>
      <c r="X182" t="s">
        <v>269</v>
      </c>
      <c r="Y182" t="s">
        <v>270</v>
      </c>
      <c r="Z182" t="s">
        <v>38</v>
      </c>
      <c r="AA182" s="1">
        <v>42380</v>
      </c>
      <c r="AB182" t="s">
        <v>271</v>
      </c>
      <c r="AC182" s="57" t="s">
        <v>2302</v>
      </c>
    </row>
    <row r="183" spans="1:29">
      <c r="A183" t="s">
        <v>27</v>
      </c>
      <c r="B183" t="s">
        <v>28</v>
      </c>
      <c r="C183" t="s">
        <v>254</v>
      </c>
      <c r="D183" s="1">
        <v>42380</v>
      </c>
      <c r="E183" s="1">
        <v>42410</v>
      </c>
      <c r="F183" s="7">
        <v>0</v>
      </c>
      <c r="G183" s="7">
        <v>0</v>
      </c>
      <c r="I183" t="s">
        <v>30</v>
      </c>
      <c r="K183" s="73"/>
      <c r="M183" t="s">
        <v>32</v>
      </c>
      <c r="N183" t="s">
        <v>46</v>
      </c>
      <c r="O183" t="s">
        <v>47</v>
      </c>
      <c r="P183" t="s">
        <v>48</v>
      </c>
      <c r="Q183">
        <v>1</v>
      </c>
      <c r="R183" s="7">
        <v>6.5</v>
      </c>
      <c r="S183" s="7">
        <f t="shared" si="12"/>
        <v>6.5</v>
      </c>
      <c r="T183" s="7">
        <f t="shared" si="13"/>
        <v>1.17</v>
      </c>
      <c r="U183" s="7">
        <v>5.33</v>
      </c>
      <c r="V183" s="7">
        <f t="shared" si="14"/>
        <v>5.33</v>
      </c>
      <c r="W183" s="1">
        <v>42385</v>
      </c>
      <c r="X183" t="s">
        <v>261</v>
      </c>
      <c r="Y183" t="s">
        <v>262</v>
      </c>
      <c r="Z183" t="s">
        <v>38</v>
      </c>
      <c r="AA183" s="1">
        <v>42380</v>
      </c>
      <c r="AB183" t="s">
        <v>263</v>
      </c>
      <c r="AC183" s="57" t="s">
        <v>2302</v>
      </c>
    </row>
    <row r="184" spans="1:29">
      <c r="A184" t="s">
        <v>27</v>
      </c>
      <c r="B184" t="s">
        <v>28</v>
      </c>
      <c r="C184" t="s">
        <v>283</v>
      </c>
      <c r="D184" s="1">
        <v>42381</v>
      </c>
      <c r="E184" s="1">
        <v>42411</v>
      </c>
      <c r="F184" s="7">
        <v>15.99</v>
      </c>
      <c r="G184" s="7">
        <v>0</v>
      </c>
      <c r="I184" t="s">
        <v>30</v>
      </c>
      <c r="K184" t="s">
        <v>284</v>
      </c>
      <c r="M184" t="s">
        <v>32</v>
      </c>
      <c r="N184" t="s">
        <v>46</v>
      </c>
      <c r="O184" t="s">
        <v>47</v>
      </c>
      <c r="P184" t="s">
        <v>48</v>
      </c>
      <c r="Q184">
        <v>1</v>
      </c>
      <c r="R184" s="7">
        <v>6.5</v>
      </c>
      <c r="S184" s="7">
        <f t="shared" si="12"/>
        <v>6.5</v>
      </c>
      <c r="T184" s="7">
        <f t="shared" si="13"/>
        <v>1.17</v>
      </c>
      <c r="U184" s="7">
        <v>5.33</v>
      </c>
      <c r="V184" s="7">
        <f t="shared" si="14"/>
        <v>5.33</v>
      </c>
      <c r="W184" s="1">
        <v>42385</v>
      </c>
      <c r="X184" t="s">
        <v>125</v>
      </c>
      <c r="Y184" t="s">
        <v>126</v>
      </c>
      <c r="Z184" t="s">
        <v>51</v>
      </c>
      <c r="AA184" s="1">
        <v>42381</v>
      </c>
      <c r="AB184" t="s">
        <v>285</v>
      </c>
      <c r="AC184" s="57" t="s">
        <v>2305</v>
      </c>
    </row>
    <row r="185" spans="1:29">
      <c r="A185" t="s">
        <v>27</v>
      </c>
      <c r="B185" t="s">
        <v>28</v>
      </c>
      <c r="C185" t="s">
        <v>283</v>
      </c>
      <c r="D185" s="1">
        <v>42381</v>
      </c>
      <c r="E185" s="1">
        <v>42411</v>
      </c>
      <c r="F185" s="7">
        <v>0</v>
      </c>
      <c r="G185" s="7">
        <v>0</v>
      </c>
      <c r="I185" t="s">
        <v>30</v>
      </c>
      <c r="K185" t="s">
        <v>94</v>
      </c>
      <c r="M185" t="s">
        <v>32</v>
      </c>
      <c r="N185" t="s">
        <v>46</v>
      </c>
      <c r="O185" t="s">
        <v>47</v>
      </c>
      <c r="P185" t="s">
        <v>48</v>
      </c>
      <c r="Q185">
        <v>1</v>
      </c>
      <c r="R185" s="7">
        <v>6.5</v>
      </c>
      <c r="S185" s="7">
        <f t="shared" si="12"/>
        <v>6.5</v>
      </c>
      <c r="T185" s="7">
        <f t="shared" si="13"/>
        <v>1.17</v>
      </c>
      <c r="U185" s="7">
        <v>5.33</v>
      </c>
      <c r="V185" s="7">
        <f t="shared" si="14"/>
        <v>5.33</v>
      </c>
      <c r="W185" s="1">
        <v>42385</v>
      </c>
      <c r="X185" t="s">
        <v>130</v>
      </c>
      <c r="Y185" t="s">
        <v>131</v>
      </c>
      <c r="Z185" t="s">
        <v>51</v>
      </c>
      <c r="AA185" s="1">
        <v>42381</v>
      </c>
      <c r="AB185" t="s">
        <v>286</v>
      </c>
      <c r="AC185" s="57" t="s">
        <v>2306</v>
      </c>
    </row>
    <row r="186" spans="1:29">
      <c r="A186" t="s">
        <v>27</v>
      </c>
      <c r="B186" t="s">
        <v>28</v>
      </c>
      <c r="C186" t="s">
        <v>283</v>
      </c>
      <c r="D186" s="1">
        <v>42381</v>
      </c>
      <c r="E186" s="1">
        <v>42411</v>
      </c>
      <c r="F186" s="7">
        <v>0</v>
      </c>
      <c r="G186" s="7">
        <v>0</v>
      </c>
      <c r="I186" t="s">
        <v>30</v>
      </c>
      <c r="K186" t="s">
        <v>94</v>
      </c>
      <c r="M186" t="s">
        <v>32</v>
      </c>
      <c r="N186" t="s">
        <v>46</v>
      </c>
      <c r="O186" t="s">
        <v>47</v>
      </c>
      <c r="P186" t="s">
        <v>48</v>
      </c>
      <c r="Q186">
        <v>1</v>
      </c>
      <c r="R186" s="7">
        <v>6.5</v>
      </c>
      <c r="S186" s="7">
        <f t="shared" si="12"/>
        <v>6.5</v>
      </c>
      <c r="T186" s="7">
        <f t="shared" si="13"/>
        <v>1.17</v>
      </c>
      <c r="U186" s="7">
        <v>5.33</v>
      </c>
      <c r="V186" s="7">
        <f t="shared" si="14"/>
        <v>5.33</v>
      </c>
      <c r="W186" s="1">
        <v>42385</v>
      </c>
      <c r="X186" t="s">
        <v>130</v>
      </c>
      <c r="Y186" t="s">
        <v>131</v>
      </c>
      <c r="Z186" t="s">
        <v>51</v>
      </c>
      <c r="AA186" s="1">
        <v>42381</v>
      </c>
      <c r="AB186" t="s">
        <v>286</v>
      </c>
      <c r="AC186" s="57" t="s">
        <v>2306</v>
      </c>
    </row>
    <row r="187" spans="1:29">
      <c r="A187" t="s">
        <v>27</v>
      </c>
      <c r="B187" t="s">
        <v>28</v>
      </c>
      <c r="C187" t="s">
        <v>287</v>
      </c>
      <c r="D187" s="1">
        <v>42381</v>
      </c>
      <c r="E187" s="1">
        <v>42411</v>
      </c>
      <c r="F187" s="7">
        <v>10.66</v>
      </c>
      <c r="G187" s="7">
        <v>0</v>
      </c>
      <c r="I187" t="s">
        <v>30</v>
      </c>
      <c r="K187">
        <v>67175004</v>
      </c>
      <c r="M187" t="s">
        <v>32</v>
      </c>
      <c r="N187" t="s">
        <v>46</v>
      </c>
      <c r="O187" t="s">
        <v>47</v>
      </c>
      <c r="P187" t="s">
        <v>48</v>
      </c>
      <c r="Q187">
        <v>1</v>
      </c>
      <c r="R187" s="7">
        <v>6.5</v>
      </c>
      <c r="S187" s="7">
        <f t="shared" si="12"/>
        <v>6.5</v>
      </c>
      <c r="T187" s="7">
        <f t="shared" si="13"/>
        <v>1.17</v>
      </c>
      <c r="U187" s="7">
        <v>5.33</v>
      </c>
      <c r="V187" s="7">
        <f t="shared" si="14"/>
        <v>5.33</v>
      </c>
      <c r="W187" s="1">
        <v>42385</v>
      </c>
      <c r="X187" t="s">
        <v>166</v>
      </c>
      <c r="Y187" t="s">
        <v>167</v>
      </c>
      <c r="Z187" t="s">
        <v>61</v>
      </c>
      <c r="AA187" s="1">
        <v>42381</v>
      </c>
      <c r="AB187" t="s">
        <v>288</v>
      </c>
      <c r="AC187" s="57" t="s">
        <v>2302</v>
      </c>
    </row>
    <row r="188" spans="1:29">
      <c r="A188" t="s">
        <v>27</v>
      </c>
      <c r="B188" t="s">
        <v>28</v>
      </c>
      <c r="C188" t="s">
        <v>287</v>
      </c>
      <c r="D188" s="1">
        <v>42381</v>
      </c>
      <c r="E188" s="1">
        <v>42411</v>
      </c>
      <c r="F188" s="7">
        <v>0</v>
      </c>
      <c r="G188" s="7">
        <v>0</v>
      </c>
      <c r="I188" t="s">
        <v>30</v>
      </c>
      <c r="K188" t="s">
        <v>94</v>
      </c>
      <c r="M188" t="s">
        <v>32</v>
      </c>
      <c r="N188" t="s">
        <v>46</v>
      </c>
      <c r="O188" t="s">
        <v>47</v>
      </c>
      <c r="P188" t="s">
        <v>48</v>
      </c>
      <c r="Q188">
        <v>1</v>
      </c>
      <c r="R188" s="7">
        <v>6.5</v>
      </c>
      <c r="S188" s="7">
        <f t="shared" si="12"/>
        <v>6.5</v>
      </c>
      <c r="T188" s="7">
        <f t="shared" si="13"/>
        <v>1.17</v>
      </c>
      <c r="U188" s="7">
        <v>5.33</v>
      </c>
      <c r="V188" s="7">
        <f t="shared" si="14"/>
        <v>5.33</v>
      </c>
      <c r="W188" s="1">
        <v>42385</v>
      </c>
      <c r="X188" t="s">
        <v>289</v>
      </c>
      <c r="Y188" t="s">
        <v>290</v>
      </c>
      <c r="Z188" t="s">
        <v>291</v>
      </c>
      <c r="AA188" s="1">
        <v>42381</v>
      </c>
      <c r="AB188" t="s">
        <v>292</v>
      </c>
      <c r="AC188" s="57" t="s">
        <v>2302</v>
      </c>
    </row>
    <row r="189" spans="1:29">
      <c r="A189" t="s">
        <v>27</v>
      </c>
      <c r="B189" t="s">
        <v>28</v>
      </c>
      <c r="C189" t="s">
        <v>299</v>
      </c>
      <c r="D189" s="1">
        <v>42382</v>
      </c>
      <c r="E189" s="1">
        <v>42412</v>
      </c>
      <c r="F189" s="7">
        <v>72.38</v>
      </c>
      <c r="G189" s="7">
        <v>0</v>
      </c>
      <c r="I189" t="s">
        <v>30</v>
      </c>
      <c r="K189" t="s">
        <v>300</v>
      </c>
      <c r="M189" t="s">
        <v>32</v>
      </c>
      <c r="N189" t="s">
        <v>46</v>
      </c>
      <c r="O189" t="s">
        <v>47</v>
      </c>
      <c r="P189" t="s">
        <v>48</v>
      </c>
      <c r="Q189">
        <v>10</v>
      </c>
      <c r="R189" s="7">
        <v>6.5</v>
      </c>
      <c r="S189" s="7">
        <f t="shared" si="12"/>
        <v>65</v>
      </c>
      <c r="T189" s="7">
        <f t="shared" si="13"/>
        <v>11.7</v>
      </c>
      <c r="U189" s="7">
        <v>5.33</v>
      </c>
      <c r="V189" s="7">
        <f t="shared" si="14"/>
        <v>53.3</v>
      </c>
      <c r="W189" s="1">
        <v>42385</v>
      </c>
      <c r="X189" t="s">
        <v>301</v>
      </c>
      <c r="Y189" t="s">
        <v>302</v>
      </c>
      <c r="Z189" t="s">
        <v>303</v>
      </c>
      <c r="AA189" s="1">
        <v>42382</v>
      </c>
      <c r="AB189" t="s">
        <v>304</v>
      </c>
      <c r="AC189" s="57" t="s">
        <v>2302</v>
      </c>
    </row>
    <row r="190" spans="1:29">
      <c r="A190" t="s">
        <v>27</v>
      </c>
      <c r="B190" t="s">
        <v>28</v>
      </c>
      <c r="C190" t="s">
        <v>299</v>
      </c>
      <c r="D190" s="1">
        <v>42382</v>
      </c>
      <c r="E190" s="1">
        <v>42412</v>
      </c>
      <c r="F190" s="7">
        <v>0</v>
      </c>
      <c r="G190" s="7">
        <v>0</v>
      </c>
      <c r="I190" t="s">
        <v>30</v>
      </c>
      <c r="K190" t="s">
        <v>305</v>
      </c>
      <c r="M190" t="s">
        <v>32</v>
      </c>
      <c r="N190" t="s">
        <v>306</v>
      </c>
      <c r="O190" t="s">
        <v>307</v>
      </c>
      <c r="P190" t="s">
        <v>308</v>
      </c>
      <c r="Q190">
        <v>3</v>
      </c>
      <c r="R190" s="7">
        <v>7.75</v>
      </c>
      <c r="S190" s="7">
        <f t="shared" si="12"/>
        <v>23.25</v>
      </c>
      <c r="T190" s="7">
        <f t="shared" si="13"/>
        <v>4.169999999999999</v>
      </c>
      <c r="U190" s="7">
        <v>6.36</v>
      </c>
      <c r="V190" s="7">
        <f t="shared" si="14"/>
        <v>19.080000000000002</v>
      </c>
      <c r="W190" s="1">
        <v>42385</v>
      </c>
      <c r="X190" t="s">
        <v>309</v>
      </c>
      <c r="Y190" t="s">
        <v>310</v>
      </c>
      <c r="Z190" t="s">
        <v>139</v>
      </c>
      <c r="AA190" s="1">
        <v>42382</v>
      </c>
      <c r="AB190" t="s">
        <v>311</v>
      </c>
      <c r="AC190" s="57" t="s">
        <v>2302</v>
      </c>
    </row>
    <row r="191" spans="1:29">
      <c r="A191" t="s">
        <v>27</v>
      </c>
      <c r="B191" t="s">
        <v>28</v>
      </c>
      <c r="C191" t="s">
        <v>312</v>
      </c>
      <c r="D191" s="1">
        <v>42382</v>
      </c>
      <c r="E191" s="1">
        <v>42412</v>
      </c>
      <c r="F191" s="7">
        <v>996.63</v>
      </c>
      <c r="G191" s="7">
        <v>0</v>
      </c>
      <c r="I191" t="s">
        <v>30</v>
      </c>
      <c r="K191">
        <v>67209144</v>
      </c>
      <c r="M191" t="s">
        <v>32</v>
      </c>
      <c r="N191" t="s">
        <v>46</v>
      </c>
      <c r="O191" t="s">
        <v>47</v>
      </c>
      <c r="P191" t="s">
        <v>48</v>
      </c>
      <c r="Q191">
        <v>1</v>
      </c>
      <c r="R191" s="7">
        <v>6.5</v>
      </c>
      <c r="S191" s="7">
        <f t="shared" si="12"/>
        <v>6.5</v>
      </c>
      <c r="T191" s="7">
        <f t="shared" si="13"/>
        <v>1.17</v>
      </c>
      <c r="U191" s="7">
        <v>5.33</v>
      </c>
      <c r="V191" s="7">
        <f t="shared" si="14"/>
        <v>5.33</v>
      </c>
      <c r="W191" s="1">
        <v>42385</v>
      </c>
      <c r="X191" t="s">
        <v>59</v>
      </c>
      <c r="Y191" t="s">
        <v>60</v>
      </c>
      <c r="Z191" t="s">
        <v>61</v>
      </c>
      <c r="AA191" s="1">
        <v>42382</v>
      </c>
      <c r="AB191" t="s">
        <v>313</v>
      </c>
      <c r="AC191" s="57" t="s">
        <v>2302</v>
      </c>
    </row>
    <row r="192" spans="1:29">
      <c r="A192" t="s">
        <v>27</v>
      </c>
      <c r="B192" t="s">
        <v>28</v>
      </c>
      <c r="C192" t="s">
        <v>312</v>
      </c>
      <c r="D192" s="1">
        <v>42382</v>
      </c>
      <c r="E192" s="1">
        <v>42412</v>
      </c>
      <c r="F192" s="7">
        <v>0</v>
      </c>
      <c r="G192" s="7">
        <v>0</v>
      </c>
      <c r="I192" t="s">
        <v>30</v>
      </c>
      <c r="K192" t="s">
        <v>94</v>
      </c>
      <c r="M192" t="s">
        <v>32</v>
      </c>
      <c r="N192" t="s">
        <v>33</v>
      </c>
      <c r="O192" t="s">
        <v>34</v>
      </c>
      <c r="P192" t="s">
        <v>35</v>
      </c>
      <c r="Q192">
        <v>1</v>
      </c>
      <c r="R192" s="7">
        <v>6.4</v>
      </c>
      <c r="S192" s="7">
        <f t="shared" si="12"/>
        <v>6.4</v>
      </c>
      <c r="T192" s="7">
        <f t="shared" si="13"/>
        <v>1.1500000000000004</v>
      </c>
      <c r="U192" s="7">
        <v>5.25</v>
      </c>
      <c r="V192" s="7">
        <f t="shared" si="14"/>
        <v>5.25</v>
      </c>
      <c r="W192" s="1">
        <v>42385</v>
      </c>
      <c r="X192" t="s">
        <v>95</v>
      </c>
      <c r="Y192" t="s">
        <v>96</v>
      </c>
      <c r="Z192" t="s">
        <v>78</v>
      </c>
      <c r="AA192" s="1">
        <v>42382</v>
      </c>
      <c r="AB192" t="s">
        <v>319</v>
      </c>
      <c r="AC192" s="57" t="s">
        <v>2302</v>
      </c>
    </row>
    <row r="193" spans="1:29">
      <c r="A193" t="s">
        <v>27</v>
      </c>
      <c r="B193" t="s">
        <v>28</v>
      </c>
      <c r="C193" t="s">
        <v>312</v>
      </c>
      <c r="D193" s="1">
        <v>42382</v>
      </c>
      <c r="E193" s="1">
        <v>42412</v>
      </c>
      <c r="F193" s="7">
        <v>0</v>
      </c>
      <c r="G193" s="7">
        <v>0</v>
      </c>
      <c r="I193" t="s">
        <v>30</v>
      </c>
      <c r="K193">
        <v>19999999</v>
      </c>
      <c r="M193" t="s">
        <v>32</v>
      </c>
      <c r="N193" t="s">
        <v>46</v>
      </c>
      <c r="O193" t="s">
        <v>47</v>
      </c>
      <c r="P193" t="s">
        <v>48</v>
      </c>
      <c r="Q193">
        <v>1</v>
      </c>
      <c r="R193" s="7">
        <v>6.5</v>
      </c>
      <c r="S193" s="7">
        <f t="shared" si="12"/>
        <v>6.5</v>
      </c>
      <c r="T193" s="7">
        <f t="shared" si="13"/>
        <v>1.17</v>
      </c>
      <c r="U193" s="7">
        <v>5.33</v>
      </c>
      <c r="V193" s="7">
        <f t="shared" si="14"/>
        <v>5.33</v>
      </c>
      <c r="W193" s="1">
        <v>42385</v>
      </c>
      <c r="X193" t="s">
        <v>54</v>
      </c>
      <c r="Y193" t="s">
        <v>55</v>
      </c>
      <c r="Z193" t="s">
        <v>56</v>
      </c>
      <c r="AA193" s="1">
        <v>42382</v>
      </c>
      <c r="AB193" t="s">
        <v>318</v>
      </c>
      <c r="AC193" s="57" t="s">
        <v>2302</v>
      </c>
    </row>
    <row r="194" spans="1:29">
      <c r="A194" t="s">
        <v>27</v>
      </c>
      <c r="B194" t="s">
        <v>28</v>
      </c>
      <c r="C194" t="s">
        <v>312</v>
      </c>
      <c r="D194" s="1">
        <v>42382</v>
      </c>
      <c r="E194" s="1">
        <v>42412</v>
      </c>
      <c r="F194" s="7">
        <v>0</v>
      </c>
      <c r="G194" s="7">
        <v>0</v>
      </c>
      <c r="I194" t="s">
        <v>30</v>
      </c>
      <c r="M194" t="s">
        <v>32</v>
      </c>
      <c r="N194" t="s">
        <v>46</v>
      </c>
      <c r="O194" t="s">
        <v>47</v>
      </c>
      <c r="P194" t="s">
        <v>48</v>
      </c>
      <c r="Q194">
        <v>1</v>
      </c>
      <c r="R194" s="7">
        <v>6.5</v>
      </c>
      <c r="S194" s="7">
        <f t="shared" si="12"/>
        <v>6.5</v>
      </c>
      <c r="T194" s="7">
        <f t="shared" si="13"/>
        <v>1.17</v>
      </c>
      <c r="U194" s="7">
        <v>5.33</v>
      </c>
      <c r="V194" s="7">
        <f t="shared" si="14"/>
        <v>5.33</v>
      </c>
      <c r="W194" s="1">
        <v>42385</v>
      </c>
      <c r="X194" t="s">
        <v>338</v>
      </c>
      <c r="Y194" t="s">
        <v>339</v>
      </c>
      <c r="Z194" t="s">
        <v>38</v>
      </c>
      <c r="AA194" s="1">
        <v>42382</v>
      </c>
      <c r="AB194" t="s">
        <v>340</v>
      </c>
      <c r="AC194" s="57" t="s">
        <v>2302</v>
      </c>
    </row>
    <row r="195" spans="1:29">
      <c r="A195" t="s">
        <v>27</v>
      </c>
      <c r="B195" t="s">
        <v>28</v>
      </c>
      <c r="C195" t="s">
        <v>312</v>
      </c>
      <c r="D195" s="1">
        <v>42382</v>
      </c>
      <c r="E195" s="1">
        <v>42412</v>
      </c>
      <c r="F195" s="7">
        <v>0</v>
      </c>
      <c r="G195" s="7">
        <v>0</v>
      </c>
      <c r="I195" t="s">
        <v>30</v>
      </c>
      <c r="K195" t="s">
        <v>320</v>
      </c>
      <c r="M195" t="s">
        <v>32</v>
      </c>
      <c r="N195" t="s">
        <v>46</v>
      </c>
      <c r="O195" t="s">
        <v>47</v>
      </c>
      <c r="P195" t="s">
        <v>48</v>
      </c>
      <c r="Q195">
        <v>30</v>
      </c>
      <c r="R195" s="7">
        <v>6.5</v>
      </c>
      <c r="S195" s="7">
        <f t="shared" si="12"/>
        <v>195</v>
      </c>
      <c r="T195" s="7">
        <f t="shared" si="13"/>
        <v>35.099999999999994</v>
      </c>
      <c r="U195" s="7">
        <v>5.33</v>
      </c>
      <c r="V195" s="7">
        <f t="shared" si="14"/>
        <v>159.9</v>
      </c>
      <c r="W195" s="1">
        <v>42385</v>
      </c>
      <c r="X195" t="s">
        <v>76</v>
      </c>
      <c r="Y195" t="s">
        <v>77</v>
      </c>
      <c r="Z195" t="s">
        <v>78</v>
      </c>
      <c r="AA195" s="1">
        <v>42382</v>
      </c>
      <c r="AB195" t="s">
        <v>321</v>
      </c>
      <c r="AC195" s="57" t="s">
        <v>2302</v>
      </c>
    </row>
    <row r="196" spans="1:29">
      <c r="A196" t="s">
        <v>27</v>
      </c>
      <c r="B196" t="s">
        <v>28</v>
      </c>
      <c r="C196" t="s">
        <v>312</v>
      </c>
      <c r="D196" s="1">
        <v>42382</v>
      </c>
      <c r="E196" s="1">
        <v>42412</v>
      </c>
      <c r="F196" s="7">
        <v>0</v>
      </c>
      <c r="G196" s="7">
        <v>0</v>
      </c>
      <c r="I196" t="s">
        <v>30</v>
      </c>
      <c r="K196" t="s">
        <v>322</v>
      </c>
      <c r="M196" t="s">
        <v>32</v>
      </c>
      <c r="N196" t="s">
        <v>46</v>
      </c>
      <c r="O196" t="s">
        <v>47</v>
      </c>
      <c r="P196" t="s">
        <v>48</v>
      </c>
      <c r="Q196">
        <v>30</v>
      </c>
      <c r="R196" s="7">
        <v>6.5</v>
      </c>
      <c r="S196" s="7">
        <f t="shared" si="12"/>
        <v>195</v>
      </c>
      <c r="T196" s="7">
        <f t="shared" si="13"/>
        <v>35.099999999999994</v>
      </c>
      <c r="U196" s="7">
        <v>5.33</v>
      </c>
      <c r="V196" s="7">
        <f t="shared" si="14"/>
        <v>159.9</v>
      </c>
      <c r="W196" s="1">
        <v>42385</v>
      </c>
      <c r="X196" t="s">
        <v>76</v>
      </c>
      <c r="Y196" t="s">
        <v>77</v>
      </c>
      <c r="Z196" t="s">
        <v>78</v>
      </c>
      <c r="AA196" s="1">
        <v>42382</v>
      </c>
      <c r="AB196" t="s">
        <v>323</v>
      </c>
      <c r="AC196" s="57" t="s">
        <v>2302</v>
      </c>
    </row>
    <row r="197" spans="1:29">
      <c r="A197" t="s">
        <v>27</v>
      </c>
      <c r="B197" t="s">
        <v>28</v>
      </c>
      <c r="C197" t="s">
        <v>312</v>
      </c>
      <c r="D197" s="1">
        <v>42382</v>
      </c>
      <c r="E197" s="1">
        <v>42412</v>
      </c>
      <c r="F197" s="7">
        <v>0</v>
      </c>
      <c r="G197" s="7">
        <v>0</v>
      </c>
      <c r="I197" t="s">
        <v>30</v>
      </c>
      <c r="K197" t="s">
        <v>324</v>
      </c>
      <c r="M197" t="s">
        <v>32</v>
      </c>
      <c r="N197" t="s">
        <v>46</v>
      </c>
      <c r="O197" t="s">
        <v>47</v>
      </c>
      <c r="P197" t="s">
        <v>48</v>
      </c>
      <c r="Q197">
        <v>30</v>
      </c>
      <c r="R197" s="7">
        <v>6.5</v>
      </c>
      <c r="S197" s="7">
        <f t="shared" si="12"/>
        <v>195</v>
      </c>
      <c r="T197" s="7">
        <f t="shared" si="13"/>
        <v>35.099999999999994</v>
      </c>
      <c r="U197" s="7">
        <v>5.33</v>
      </c>
      <c r="V197" s="7">
        <f t="shared" si="14"/>
        <v>159.9</v>
      </c>
      <c r="W197" s="1">
        <v>42385</v>
      </c>
      <c r="X197" t="s">
        <v>76</v>
      </c>
      <c r="Y197" t="s">
        <v>77</v>
      </c>
      <c r="Z197" t="s">
        <v>78</v>
      </c>
      <c r="AA197" s="1">
        <v>42382</v>
      </c>
      <c r="AB197" t="s">
        <v>325</v>
      </c>
      <c r="AC197" s="57" t="s">
        <v>2302</v>
      </c>
    </row>
    <row r="198" spans="1:29">
      <c r="A198" t="s">
        <v>27</v>
      </c>
      <c r="B198" t="s">
        <v>28</v>
      </c>
      <c r="C198" t="s">
        <v>312</v>
      </c>
      <c r="D198" s="1">
        <v>42382</v>
      </c>
      <c r="E198" s="1">
        <v>42412</v>
      </c>
      <c r="F198" s="7">
        <v>0</v>
      </c>
      <c r="G198" s="7">
        <v>0</v>
      </c>
      <c r="I198" t="s">
        <v>30</v>
      </c>
      <c r="K198" t="s">
        <v>326</v>
      </c>
      <c r="M198" t="s">
        <v>32</v>
      </c>
      <c r="N198" t="s">
        <v>46</v>
      </c>
      <c r="O198" t="s">
        <v>47</v>
      </c>
      <c r="P198" t="s">
        <v>48</v>
      </c>
      <c r="Q198">
        <v>30</v>
      </c>
      <c r="R198" s="7">
        <v>6.5</v>
      </c>
      <c r="S198" s="7">
        <f t="shared" si="12"/>
        <v>195</v>
      </c>
      <c r="T198" s="7">
        <f t="shared" si="13"/>
        <v>35.099999999999994</v>
      </c>
      <c r="U198" s="7">
        <v>5.33</v>
      </c>
      <c r="V198" s="7">
        <f t="shared" si="14"/>
        <v>159.9</v>
      </c>
      <c r="W198" s="1">
        <v>42385</v>
      </c>
      <c r="X198" t="s">
        <v>76</v>
      </c>
      <c r="Y198" t="s">
        <v>77</v>
      </c>
      <c r="Z198" t="s">
        <v>78</v>
      </c>
      <c r="AA198" s="1">
        <v>42382</v>
      </c>
      <c r="AB198" t="s">
        <v>327</v>
      </c>
      <c r="AC198" s="57" t="s">
        <v>2302</v>
      </c>
    </row>
    <row r="199" spans="1:29">
      <c r="A199" t="s">
        <v>27</v>
      </c>
      <c r="B199" t="s">
        <v>28</v>
      </c>
      <c r="C199" t="s">
        <v>312</v>
      </c>
      <c r="D199" s="1">
        <v>42382</v>
      </c>
      <c r="E199" s="1">
        <v>42412</v>
      </c>
      <c r="F199" s="7">
        <v>0</v>
      </c>
      <c r="G199" s="7">
        <v>0</v>
      </c>
      <c r="I199" t="s">
        <v>30</v>
      </c>
      <c r="K199" t="s">
        <v>328</v>
      </c>
      <c r="M199" t="s">
        <v>32</v>
      </c>
      <c r="N199" t="s">
        <v>46</v>
      </c>
      <c r="O199" t="s">
        <v>47</v>
      </c>
      <c r="P199" t="s">
        <v>48</v>
      </c>
      <c r="Q199">
        <v>30</v>
      </c>
      <c r="R199" s="7">
        <v>6.5</v>
      </c>
      <c r="S199" s="7">
        <f t="shared" si="12"/>
        <v>195</v>
      </c>
      <c r="T199" s="7">
        <f t="shared" si="13"/>
        <v>35.099999999999994</v>
      </c>
      <c r="U199" s="7">
        <v>5.33</v>
      </c>
      <c r="V199" s="7">
        <f t="shared" si="14"/>
        <v>159.9</v>
      </c>
      <c r="W199" s="1">
        <v>42385</v>
      </c>
      <c r="X199" t="s">
        <v>76</v>
      </c>
      <c r="Y199" t="s">
        <v>77</v>
      </c>
      <c r="Z199" t="s">
        <v>78</v>
      </c>
      <c r="AA199" s="1">
        <v>42382</v>
      </c>
      <c r="AB199" t="s">
        <v>329</v>
      </c>
      <c r="AC199" s="57" t="s">
        <v>2302</v>
      </c>
    </row>
    <row r="200" spans="1:29">
      <c r="A200" t="s">
        <v>27</v>
      </c>
      <c r="B200" t="s">
        <v>28</v>
      </c>
      <c r="C200" t="s">
        <v>312</v>
      </c>
      <c r="D200" s="1">
        <v>42382</v>
      </c>
      <c r="E200" s="1">
        <v>42412</v>
      </c>
      <c r="F200" s="7">
        <v>0</v>
      </c>
      <c r="G200" s="7">
        <v>0</v>
      </c>
      <c r="I200" t="s">
        <v>30</v>
      </c>
      <c r="K200" t="s">
        <v>330</v>
      </c>
      <c r="M200" t="s">
        <v>32</v>
      </c>
      <c r="N200" t="s">
        <v>46</v>
      </c>
      <c r="O200" t="s">
        <v>47</v>
      </c>
      <c r="P200" t="s">
        <v>48</v>
      </c>
      <c r="Q200">
        <v>30</v>
      </c>
      <c r="R200" s="7">
        <v>6.5</v>
      </c>
      <c r="S200" s="7">
        <f t="shared" si="12"/>
        <v>195</v>
      </c>
      <c r="T200" s="7">
        <f t="shared" si="13"/>
        <v>35.099999999999994</v>
      </c>
      <c r="U200" s="7">
        <v>5.33</v>
      </c>
      <c r="V200" s="7">
        <f t="shared" si="14"/>
        <v>159.9</v>
      </c>
      <c r="W200" s="1">
        <v>42385</v>
      </c>
      <c r="X200" t="s">
        <v>76</v>
      </c>
      <c r="Y200" t="s">
        <v>77</v>
      </c>
      <c r="Z200" t="s">
        <v>78</v>
      </c>
      <c r="AA200" s="1">
        <v>42382</v>
      </c>
      <c r="AB200" t="s">
        <v>331</v>
      </c>
      <c r="AC200" s="57" t="s">
        <v>2302</v>
      </c>
    </row>
    <row r="201" spans="1:29">
      <c r="A201" t="s">
        <v>27</v>
      </c>
      <c r="B201" t="s">
        <v>28</v>
      </c>
      <c r="C201" t="s">
        <v>312</v>
      </c>
      <c r="D201" s="1">
        <v>42382</v>
      </c>
      <c r="E201" s="1">
        <v>42412</v>
      </c>
      <c r="F201" s="7">
        <v>0</v>
      </c>
      <c r="G201" s="7">
        <v>0</v>
      </c>
      <c r="I201" t="s">
        <v>30</v>
      </c>
      <c r="K201" t="s">
        <v>314</v>
      </c>
      <c r="M201" t="s">
        <v>32</v>
      </c>
      <c r="N201" t="s">
        <v>46</v>
      </c>
      <c r="O201" t="s">
        <v>47</v>
      </c>
      <c r="P201" t="s">
        <v>48</v>
      </c>
      <c r="Q201">
        <v>1</v>
      </c>
      <c r="R201" s="7">
        <v>6.5</v>
      </c>
      <c r="S201" s="7">
        <f t="shared" si="12"/>
        <v>6.5</v>
      </c>
      <c r="T201" s="7">
        <f t="shared" si="13"/>
        <v>1.17</v>
      </c>
      <c r="U201" s="7">
        <v>5.33</v>
      </c>
      <c r="V201" s="7">
        <f t="shared" si="14"/>
        <v>5.33</v>
      </c>
      <c r="W201" s="1">
        <v>42385</v>
      </c>
      <c r="X201" t="s">
        <v>315</v>
      </c>
      <c r="Y201" t="s">
        <v>316</v>
      </c>
      <c r="Z201" t="s">
        <v>38</v>
      </c>
      <c r="AA201" s="1">
        <v>42381</v>
      </c>
      <c r="AB201" t="s">
        <v>317</v>
      </c>
      <c r="AC201" s="57" t="s">
        <v>2302</v>
      </c>
    </row>
    <row r="202" spans="1:29">
      <c r="A202" t="s">
        <v>27</v>
      </c>
      <c r="B202" t="s">
        <v>28</v>
      </c>
      <c r="C202" t="s">
        <v>312</v>
      </c>
      <c r="D202" s="1">
        <v>42382</v>
      </c>
      <c r="E202" s="1">
        <v>42412</v>
      </c>
      <c r="F202" s="7">
        <v>0</v>
      </c>
      <c r="G202" s="7">
        <v>0</v>
      </c>
      <c r="I202" t="s">
        <v>30</v>
      </c>
      <c r="M202" t="s">
        <v>32</v>
      </c>
      <c r="N202" t="s">
        <v>46</v>
      </c>
      <c r="O202" t="s">
        <v>47</v>
      </c>
      <c r="P202" t="s">
        <v>48</v>
      </c>
      <c r="Q202">
        <v>1</v>
      </c>
      <c r="R202" s="7">
        <v>6.5</v>
      </c>
      <c r="S202" s="7">
        <f t="shared" si="12"/>
        <v>6.5</v>
      </c>
      <c r="T202" s="7">
        <f t="shared" si="13"/>
        <v>1.17</v>
      </c>
      <c r="U202" s="7">
        <v>5.33</v>
      </c>
      <c r="V202" s="7">
        <f t="shared" si="14"/>
        <v>5.33</v>
      </c>
      <c r="W202" s="1">
        <v>42385</v>
      </c>
      <c r="X202" t="s">
        <v>335</v>
      </c>
      <c r="Y202" t="s">
        <v>336</v>
      </c>
      <c r="Z202" t="s">
        <v>38</v>
      </c>
      <c r="AA202" s="1">
        <v>42382</v>
      </c>
      <c r="AB202" t="s">
        <v>337</v>
      </c>
      <c r="AC202" s="57" t="s">
        <v>2302</v>
      </c>
    </row>
    <row r="203" spans="1:29">
      <c r="A203" t="s">
        <v>27</v>
      </c>
      <c r="B203" t="s">
        <v>28</v>
      </c>
      <c r="C203" t="s">
        <v>312</v>
      </c>
      <c r="D203" s="1">
        <v>42382</v>
      </c>
      <c r="E203" s="1">
        <v>42412</v>
      </c>
      <c r="F203" s="7">
        <v>0</v>
      </c>
      <c r="G203" s="7">
        <v>0</v>
      </c>
      <c r="I203" t="s">
        <v>30</v>
      </c>
      <c r="M203" t="s">
        <v>32</v>
      </c>
      <c r="N203" t="s">
        <v>46</v>
      </c>
      <c r="O203" t="s">
        <v>47</v>
      </c>
      <c r="P203" t="s">
        <v>48</v>
      </c>
      <c r="Q203">
        <v>1</v>
      </c>
      <c r="R203" s="7">
        <v>6.5</v>
      </c>
      <c r="S203" s="7">
        <f t="shared" si="12"/>
        <v>6.5</v>
      </c>
      <c r="T203" s="7">
        <f t="shared" si="13"/>
        <v>1.17</v>
      </c>
      <c r="U203" s="7">
        <v>5.33</v>
      </c>
      <c r="V203" s="7">
        <f t="shared" si="14"/>
        <v>5.33</v>
      </c>
      <c r="W203" s="1">
        <v>42385</v>
      </c>
      <c r="X203" t="s">
        <v>332</v>
      </c>
      <c r="Y203" t="s">
        <v>333</v>
      </c>
      <c r="Z203" t="s">
        <v>38</v>
      </c>
      <c r="AA203" s="1">
        <v>42382</v>
      </c>
      <c r="AB203" t="s">
        <v>334</v>
      </c>
      <c r="AC203" s="57" t="s">
        <v>2302</v>
      </c>
    </row>
    <row r="204" spans="1:29">
      <c r="A204" t="s">
        <v>27</v>
      </c>
      <c r="B204" t="s">
        <v>28</v>
      </c>
      <c r="C204" t="s">
        <v>346</v>
      </c>
      <c r="D204" s="1">
        <v>42383</v>
      </c>
      <c r="E204" s="1">
        <v>42413</v>
      </c>
      <c r="F204" s="7">
        <v>143.91</v>
      </c>
      <c r="G204" s="7">
        <v>0</v>
      </c>
      <c r="I204" t="s">
        <v>30</v>
      </c>
      <c r="K204" t="s">
        <v>347</v>
      </c>
      <c r="M204" t="s">
        <v>32</v>
      </c>
      <c r="N204" t="s">
        <v>46</v>
      </c>
      <c r="O204" t="s">
        <v>47</v>
      </c>
      <c r="P204" t="s">
        <v>48</v>
      </c>
      <c r="Q204">
        <v>4</v>
      </c>
      <c r="R204" s="7">
        <v>6.5</v>
      </c>
      <c r="S204" s="7">
        <f t="shared" si="12"/>
        <v>26</v>
      </c>
      <c r="T204" s="7">
        <f t="shared" si="13"/>
        <v>4.68</v>
      </c>
      <c r="U204" s="7">
        <v>5.33</v>
      </c>
      <c r="V204" s="7">
        <f t="shared" si="14"/>
        <v>21.32</v>
      </c>
      <c r="W204" s="1">
        <v>42385</v>
      </c>
      <c r="X204" t="s">
        <v>125</v>
      </c>
      <c r="Y204" t="s">
        <v>126</v>
      </c>
      <c r="Z204" t="s">
        <v>51</v>
      </c>
      <c r="AA204" s="1">
        <v>42383</v>
      </c>
      <c r="AB204" t="s">
        <v>348</v>
      </c>
      <c r="AC204" s="57" t="s">
        <v>2305</v>
      </c>
    </row>
    <row r="205" spans="1:29">
      <c r="A205" t="s">
        <v>27</v>
      </c>
      <c r="B205" t="s">
        <v>28</v>
      </c>
      <c r="C205" t="s">
        <v>346</v>
      </c>
      <c r="D205" s="1">
        <v>42383</v>
      </c>
      <c r="E205" s="1">
        <v>42413</v>
      </c>
      <c r="F205" s="7">
        <v>0</v>
      </c>
      <c r="G205" s="7">
        <v>0</v>
      </c>
      <c r="I205" t="s">
        <v>30</v>
      </c>
      <c r="K205" t="s">
        <v>349</v>
      </c>
      <c r="M205" t="s">
        <v>32</v>
      </c>
      <c r="N205" t="s">
        <v>46</v>
      </c>
      <c r="O205" t="s">
        <v>47</v>
      </c>
      <c r="P205" t="s">
        <v>48</v>
      </c>
      <c r="Q205">
        <v>5</v>
      </c>
      <c r="R205" s="7">
        <v>6.5</v>
      </c>
      <c r="S205" s="7">
        <f t="shared" si="12"/>
        <v>32.5</v>
      </c>
      <c r="T205" s="7">
        <f t="shared" si="13"/>
        <v>5.85</v>
      </c>
      <c r="U205" s="7">
        <v>5.33</v>
      </c>
      <c r="V205" s="7">
        <f t="shared" si="14"/>
        <v>26.65</v>
      </c>
      <c r="W205" s="1">
        <v>42385</v>
      </c>
      <c r="X205" t="s">
        <v>125</v>
      </c>
      <c r="Y205" t="s">
        <v>126</v>
      </c>
      <c r="Z205" t="s">
        <v>51</v>
      </c>
      <c r="AA205" s="1">
        <v>42383</v>
      </c>
      <c r="AB205" t="s">
        <v>350</v>
      </c>
      <c r="AC205" s="57" t="s">
        <v>2305</v>
      </c>
    </row>
    <row r="206" spans="1:29">
      <c r="A206" t="s">
        <v>27</v>
      </c>
      <c r="B206" t="s">
        <v>28</v>
      </c>
      <c r="C206" t="s">
        <v>346</v>
      </c>
      <c r="D206" s="1">
        <v>42383</v>
      </c>
      <c r="E206" s="1">
        <v>42413</v>
      </c>
      <c r="F206" s="7">
        <v>0</v>
      </c>
      <c r="G206" s="7">
        <v>0</v>
      </c>
      <c r="I206" t="s">
        <v>30</v>
      </c>
      <c r="K206" t="s">
        <v>351</v>
      </c>
      <c r="M206" t="s">
        <v>32</v>
      </c>
      <c r="N206" t="s">
        <v>46</v>
      </c>
      <c r="O206" t="s">
        <v>47</v>
      </c>
      <c r="P206" t="s">
        <v>48</v>
      </c>
      <c r="Q206">
        <v>17</v>
      </c>
      <c r="R206" s="7">
        <v>6.5</v>
      </c>
      <c r="S206" s="7">
        <f t="shared" si="12"/>
        <v>110.5</v>
      </c>
      <c r="T206" s="7">
        <f t="shared" si="13"/>
        <v>19.89</v>
      </c>
      <c r="U206" s="7">
        <v>5.33</v>
      </c>
      <c r="V206" s="7">
        <f t="shared" si="14"/>
        <v>90.61</v>
      </c>
      <c r="W206" s="1">
        <v>42385</v>
      </c>
      <c r="X206" t="s">
        <v>125</v>
      </c>
      <c r="Y206" t="s">
        <v>126</v>
      </c>
      <c r="Z206" t="s">
        <v>51</v>
      </c>
      <c r="AA206" s="1">
        <v>42383</v>
      </c>
      <c r="AB206" t="s">
        <v>352</v>
      </c>
      <c r="AC206" s="57" t="s">
        <v>2305</v>
      </c>
    </row>
    <row r="207" spans="1:29">
      <c r="A207" t="s">
        <v>27</v>
      </c>
      <c r="B207" t="s">
        <v>28</v>
      </c>
      <c r="C207" t="s">
        <v>346</v>
      </c>
      <c r="D207" s="1">
        <v>42383</v>
      </c>
      <c r="E207" s="1">
        <v>42413</v>
      </c>
      <c r="F207" s="7">
        <v>0</v>
      </c>
      <c r="G207" s="7">
        <v>0</v>
      </c>
      <c r="I207" t="s">
        <v>30</v>
      </c>
      <c r="K207" t="s">
        <v>353</v>
      </c>
      <c r="M207" t="s">
        <v>32</v>
      </c>
      <c r="N207" t="s">
        <v>46</v>
      </c>
      <c r="O207" t="s">
        <v>47</v>
      </c>
      <c r="P207" t="s">
        <v>48</v>
      </c>
      <c r="Q207">
        <v>1</v>
      </c>
      <c r="R207" s="7">
        <v>6.5</v>
      </c>
      <c r="S207" s="7">
        <f t="shared" si="12"/>
        <v>6.5</v>
      </c>
      <c r="T207" s="7">
        <f t="shared" si="13"/>
        <v>1.17</v>
      </c>
      <c r="U207" s="7">
        <v>5.33</v>
      </c>
      <c r="V207" s="7">
        <f t="shared" si="14"/>
        <v>5.33</v>
      </c>
      <c r="W207" s="1">
        <v>42385</v>
      </c>
      <c r="X207" t="s">
        <v>354</v>
      </c>
      <c r="Y207" t="s">
        <v>355</v>
      </c>
      <c r="Z207" t="s">
        <v>51</v>
      </c>
      <c r="AA207" s="1">
        <v>42383</v>
      </c>
      <c r="AB207" t="s">
        <v>356</v>
      </c>
      <c r="AC207" s="57" t="s">
        <v>2310</v>
      </c>
    </row>
    <row r="208" spans="1:29">
      <c r="A208" t="s">
        <v>27</v>
      </c>
      <c r="B208" t="s">
        <v>28</v>
      </c>
      <c r="C208" t="s">
        <v>357</v>
      </c>
      <c r="D208" s="1">
        <v>42383</v>
      </c>
      <c r="E208" s="1">
        <v>42413</v>
      </c>
      <c r="F208" s="7">
        <v>43.13</v>
      </c>
      <c r="G208" s="7">
        <v>0</v>
      </c>
      <c r="I208" t="s">
        <v>30</v>
      </c>
      <c r="K208" t="s">
        <v>358</v>
      </c>
      <c r="M208" t="s">
        <v>32</v>
      </c>
      <c r="N208" t="s">
        <v>46</v>
      </c>
      <c r="O208" t="s">
        <v>47</v>
      </c>
      <c r="P208" t="s">
        <v>48</v>
      </c>
      <c r="Q208">
        <v>4</v>
      </c>
      <c r="R208" s="7">
        <v>6.5</v>
      </c>
      <c r="S208" s="7">
        <f t="shared" si="12"/>
        <v>26</v>
      </c>
      <c r="T208" s="7">
        <f t="shared" si="13"/>
        <v>4.68</v>
      </c>
      <c r="U208" s="7">
        <v>5.33</v>
      </c>
      <c r="V208" s="7">
        <f t="shared" si="14"/>
        <v>21.32</v>
      </c>
      <c r="W208" s="1">
        <v>42385</v>
      </c>
      <c r="X208" t="s">
        <v>125</v>
      </c>
      <c r="Y208" t="s">
        <v>126</v>
      </c>
      <c r="Z208" t="s">
        <v>51</v>
      </c>
      <c r="AA208" s="1">
        <v>42383</v>
      </c>
      <c r="AB208" t="s">
        <v>359</v>
      </c>
      <c r="AC208" s="57" t="s">
        <v>2305</v>
      </c>
    </row>
    <row r="209" spans="1:29">
      <c r="A209" t="s">
        <v>27</v>
      </c>
      <c r="B209" t="s">
        <v>28</v>
      </c>
      <c r="C209" t="s">
        <v>357</v>
      </c>
      <c r="D209" s="1">
        <v>42383</v>
      </c>
      <c r="E209" s="1">
        <v>42413</v>
      </c>
      <c r="F209" s="7">
        <v>0</v>
      </c>
      <c r="G209" s="7">
        <v>0</v>
      </c>
      <c r="I209" t="s">
        <v>30</v>
      </c>
      <c r="K209" t="s">
        <v>360</v>
      </c>
      <c r="M209" t="s">
        <v>32</v>
      </c>
      <c r="N209" t="s">
        <v>172</v>
      </c>
      <c r="O209" t="s">
        <v>173</v>
      </c>
      <c r="P209" t="s">
        <v>174</v>
      </c>
      <c r="Q209">
        <v>1</v>
      </c>
      <c r="R209" s="7">
        <v>7.1</v>
      </c>
      <c r="S209" s="7">
        <f t="shared" si="12"/>
        <v>7.1</v>
      </c>
      <c r="T209" s="7">
        <f t="shared" si="13"/>
        <v>1.2799999999999994</v>
      </c>
      <c r="U209" s="7">
        <v>5.82</v>
      </c>
      <c r="V209" s="7">
        <f t="shared" si="14"/>
        <v>5.82</v>
      </c>
      <c r="W209" s="1">
        <v>42385</v>
      </c>
      <c r="X209" t="s">
        <v>309</v>
      </c>
      <c r="Y209" t="s">
        <v>310</v>
      </c>
      <c r="Z209" t="s">
        <v>139</v>
      </c>
      <c r="AA209" s="1">
        <v>42383</v>
      </c>
      <c r="AB209" t="s">
        <v>361</v>
      </c>
      <c r="AC209" s="57" t="s">
        <v>2302</v>
      </c>
    </row>
    <row r="210" spans="1:29">
      <c r="A210" t="s">
        <v>27</v>
      </c>
      <c r="B210" t="s">
        <v>28</v>
      </c>
      <c r="C210" t="s">
        <v>357</v>
      </c>
      <c r="D210" s="1">
        <v>42383</v>
      </c>
      <c r="E210" s="1">
        <v>42413</v>
      </c>
      <c r="F210" s="7">
        <v>0</v>
      </c>
      <c r="G210" s="7">
        <v>0</v>
      </c>
      <c r="I210" t="s">
        <v>30</v>
      </c>
      <c r="K210">
        <v>19999999</v>
      </c>
      <c r="M210" t="s">
        <v>32</v>
      </c>
      <c r="N210" t="s">
        <v>46</v>
      </c>
      <c r="O210" t="s">
        <v>47</v>
      </c>
      <c r="P210" t="s">
        <v>48</v>
      </c>
      <c r="Q210">
        <v>1</v>
      </c>
      <c r="R210" s="7">
        <v>6.5</v>
      </c>
      <c r="S210" s="7">
        <f t="shared" si="12"/>
        <v>6.5</v>
      </c>
      <c r="T210" s="7">
        <f t="shared" si="13"/>
        <v>1.17</v>
      </c>
      <c r="U210" s="7">
        <v>5.33</v>
      </c>
      <c r="V210" s="7">
        <f t="shared" si="14"/>
        <v>5.33</v>
      </c>
      <c r="W210" s="1">
        <v>42385</v>
      </c>
      <c r="X210" t="s">
        <v>54</v>
      </c>
      <c r="Y210" t="s">
        <v>55</v>
      </c>
      <c r="Z210" t="s">
        <v>56</v>
      </c>
      <c r="AA210" s="1">
        <v>42383</v>
      </c>
      <c r="AB210" t="s">
        <v>364</v>
      </c>
      <c r="AC210" s="57" t="s">
        <v>2302</v>
      </c>
    </row>
    <row r="211" spans="1:29">
      <c r="A211" t="s">
        <v>27</v>
      </c>
      <c r="B211" t="s">
        <v>28</v>
      </c>
      <c r="C211" t="s">
        <v>357</v>
      </c>
      <c r="D211" s="1">
        <v>42383</v>
      </c>
      <c r="E211" s="1">
        <v>42413</v>
      </c>
      <c r="F211" s="7">
        <v>0</v>
      </c>
      <c r="G211" s="7">
        <v>0</v>
      </c>
      <c r="I211" t="s">
        <v>30</v>
      </c>
      <c r="K211">
        <v>1006691</v>
      </c>
      <c r="M211" t="s">
        <v>32</v>
      </c>
      <c r="N211" t="s">
        <v>46</v>
      </c>
      <c r="O211" t="s">
        <v>47</v>
      </c>
      <c r="P211" t="s">
        <v>48</v>
      </c>
      <c r="Q211">
        <v>1</v>
      </c>
      <c r="R211" s="7">
        <v>6.5</v>
      </c>
      <c r="S211" s="7">
        <f t="shared" si="12"/>
        <v>6.5</v>
      </c>
      <c r="T211" s="7">
        <f t="shared" si="13"/>
        <v>1.17</v>
      </c>
      <c r="U211" s="7">
        <v>5.33</v>
      </c>
      <c r="V211" s="7">
        <f t="shared" si="14"/>
        <v>5.33</v>
      </c>
      <c r="W211" s="1">
        <v>42385</v>
      </c>
      <c r="X211" t="s">
        <v>229</v>
      </c>
      <c r="Y211" t="s">
        <v>230</v>
      </c>
      <c r="Z211" t="s">
        <v>38</v>
      </c>
      <c r="AA211" s="1">
        <v>42383</v>
      </c>
      <c r="AB211" t="s">
        <v>363</v>
      </c>
      <c r="AC211" s="57" t="s">
        <v>2302</v>
      </c>
    </row>
    <row r="212" spans="1:29">
      <c r="A212" t="s">
        <v>27</v>
      </c>
      <c r="B212" t="s">
        <v>28</v>
      </c>
      <c r="C212" t="s">
        <v>357</v>
      </c>
      <c r="D212" s="1">
        <v>42383</v>
      </c>
      <c r="E212" s="1">
        <v>42413</v>
      </c>
      <c r="F212" s="7">
        <v>0</v>
      </c>
      <c r="G212" s="7">
        <v>0</v>
      </c>
      <c r="I212" t="s">
        <v>30</v>
      </c>
      <c r="K212" t="s">
        <v>94</v>
      </c>
      <c r="M212" t="s">
        <v>32</v>
      </c>
      <c r="N212" t="s">
        <v>46</v>
      </c>
      <c r="O212" t="s">
        <v>47</v>
      </c>
      <c r="P212" t="s">
        <v>48</v>
      </c>
      <c r="Q212">
        <v>1</v>
      </c>
      <c r="R212" s="7">
        <v>6.5</v>
      </c>
      <c r="S212" s="7">
        <f t="shared" si="12"/>
        <v>6.5</v>
      </c>
      <c r="T212" s="7">
        <f t="shared" si="13"/>
        <v>1.17</v>
      </c>
      <c r="U212" s="7">
        <v>5.33</v>
      </c>
      <c r="V212" s="7">
        <f t="shared" si="14"/>
        <v>5.33</v>
      </c>
      <c r="W212" s="1">
        <v>42385</v>
      </c>
      <c r="X212" t="s">
        <v>289</v>
      </c>
      <c r="Y212" t="s">
        <v>290</v>
      </c>
      <c r="Z212" t="s">
        <v>291</v>
      </c>
      <c r="AA212" s="1">
        <v>42383</v>
      </c>
      <c r="AB212" t="s">
        <v>362</v>
      </c>
      <c r="AC212" s="57" t="s">
        <v>2302</v>
      </c>
    </row>
    <row r="213" spans="1:29">
      <c r="A213" t="s">
        <v>27</v>
      </c>
      <c r="B213" t="s">
        <v>28</v>
      </c>
      <c r="C213" t="s">
        <v>370</v>
      </c>
      <c r="D213" s="1">
        <v>42384</v>
      </c>
      <c r="E213" s="1">
        <v>42414</v>
      </c>
      <c r="F213" s="7">
        <v>79.95</v>
      </c>
      <c r="G213" s="7">
        <v>0</v>
      </c>
      <c r="I213" t="s">
        <v>30</v>
      </c>
      <c r="K213" t="s">
        <v>94</v>
      </c>
      <c r="M213" t="s">
        <v>32</v>
      </c>
      <c r="N213" t="s">
        <v>46</v>
      </c>
      <c r="O213" t="s">
        <v>47</v>
      </c>
      <c r="P213" t="s">
        <v>48</v>
      </c>
      <c r="Q213">
        <v>3</v>
      </c>
      <c r="R213" s="7">
        <v>6.5</v>
      </c>
      <c r="S213" s="7">
        <f t="shared" si="12"/>
        <v>19.5</v>
      </c>
      <c r="T213" s="7">
        <f t="shared" si="13"/>
        <v>3.51</v>
      </c>
      <c r="U213" s="7">
        <v>5.33</v>
      </c>
      <c r="V213" s="7">
        <f t="shared" si="14"/>
        <v>15.99</v>
      </c>
      <c r="W213" s="1">
        <v>42385</v>
      </c>
      <c r="X213" t="s">
        <v>192</v>
      </c>
      <c r="Y213" t="s">
        <v>193</v>
      </c>
      <c r="Z213" t="s">
        <v>51</v>
      </c>
      <c r="AA213" s="1">
        <v>42384</v>
      </c>
      <c r="AB213" t="s">
        <v>371</v>
      </c>
      <c r="AC213" s="57" t="s">
        <v>2305</v>
      </c>
    </row>
    <row r="214" spans="1:29">
      <c r="A214" t="s">
        <v>27</v>
      </c>
      <c r="B214" t="s">
        <v>28</v>
      </c>
      <c r="C214" t="s">
        <v>370</v>
      </c>
      <c r="D214" s="1">
        <v>42384</v>
      </c>
      <c r="E214" s="1">
        <v>42414</v>
      </c>
      <c r="F214" s="7">
        <v>0</v>
      </c>
      <c r="G214" s="7">
        <v>0</v>
      </c>
      <c r="I214" t="s">
        <v>30</v>
      </c>
      <c r="K214" t="s">
        <v>94</v>
      </c>
      <c r="M214" t="s">
        <v>32</v>
      </c>
      <c r="N214" t="s">
        <v>46</v>
      </c>
      <c r="O214" t="s">
        <v>47</v>
      </c>
      <c r="P214" t="s">
        <v>48</v>
      </c>
      <c r="Q214">
        <v>2</v>
      </c>
      <c r="R214" s="7">
        <v>6.5</v>
      </c>
      <c r="S214" s="7">
        <f t="shared" si="12"/>
        <v>13</v>
      </c>
      <c r="T214" s="7">
        <f t="shared" si="13"/>
        <v>2.34</v>
      </c>
      <c r="U214" s="7">
        <v>5.33</v>
      </c>
      <c r="V214" s="7">
        <f t="shared" si="14"/>
        <v>10.66</v>
      </c>
      <c r="W214" s="1">
        <v>42385</v>
      </c>
      <c r="X214" t="s">
        <v>192</v>
      </c>
      <c r="Y214" t="s">
        <v>193</v>
      </c>
      <c r="Z214" t="s">
        <v>51</v>
      </c>
      <c r="AA214" s="1">
        <v>42384</v>
      </c>
      <c r="AB214" t="s">
        <v>371</v>
      </c>
      <c r="AC214" s="57" t="s">
        <v>2305</v>
      </c>
    </row>
    <row r="215" spans="1:29">
      <c r="A215" t="s">
        <v>27</v>
      </c>
      <c r="B215" t="s">
        <v>28</v>
      </c>
      <c r="C215" t="s">
        <v>370</v>
      </c>
      <c r="D215" s="1">
        <v>42384</v>
      </c>
      <c r="E215" s="1">
        <v>42414</v>
      </c>
      <c r="F215" s="7">
        <v>0</v>
      </c>
      <c r="G215" s="7">
        <v>0</v>
      </c>
      <c r="I215" t="s">
        <v>30</v>
      </c>
      <c r="K215" t="s">
        <v>94</v>
      </c>
      <c r="M215" t="s">
        <v>32</v>
      </c>
      <c r="N215" t="s">
        <v>46</v>
      </c>
      <c r="O215" t="s">
        <v>47</v>
      </c>
      <c r="P215" t="s">
        <v>48</v>
      </c>
      <c r="Q215">
        <v>6</v>
      </c>
      <c r="R215" s="7">
        <v>6.5</v>
      </c>
      <c r="S215" s="7">
        <f t="shared" si="12"/>
        <v>39</v>
      </c>
      <c r="T215" s="7">
        <f t="shared" si="13"/>
        <v>7.02</v>
      </c>
      <c r="U215" s="7">
        <v>5.33</v>
      </c>
      <c r="V215" s="7">
        <f t="shared" si="14"/>
        <v>31.98</v>
      </c>
      <c r="W215" s="1">
        <v>42385</v>
      </c>
      <c r="X215" t="s">
        <v>192</v>
      </c>
      <c r="Y215" t="s">
        <v>193</v>
      </c>
      <c r="Z215" t="s">
        <v>51</v>
      </c>
      <c r="AA215" s="1">
        <v>42384</v>
      </c>
      <c r="AB215" t="s">
        <v>371</v>
      </c>
      <c r="AC215" s="57" t="s">
        <v>2305</v>
      </c>
    </row>
    <row r="216" spans="1:29">
      <c r="A216" t="s">
        <v>27</v>
      </c>
      <c r="B216" t="s">
        <v>28</v>
      </c>
      <c r="C216" t="s">
        <v>370</v>
      </c>
      <c r="D216" s="1">
        <v>42384</v>
      </c>
      <c r="E216" s="1">
        <v>42414</v>
      </c>
      <c r="F216" s="7">
        <v>0</v>
      </c>
      <c r="G216" s="7">
        <v>0</v>
      </c>
      <c r="I216" t="s">
        <v>30</v>
      </c>
      <c r="K216" t="s">
        <v>94</v>
      </c>
      <c r="M216" t="s">
        <v>32</v>
      </c>
      <c r="N216" t="s">
        <v>46</v>
      </c>
      <c r="O216" t="s">
        <v>47</v>
      </c>
      <c r="P216" t="s">
        <v>48</v>
      </c>
      <c r="Q216">
        <v>3</v>
      </c>
      <c r="R216" s="7">
        <v>6.5</v>
      </c>
      <c r="S216" s="7">
        <f t="shared" si="12"/>
        <v>19.5</v>
      </c>
      <c r="T216" s="7">
        <f t="shared" si="13"/>
        <v>3.51</v>
      </c>
      <c r="U216" s="7">
        <v>5.33</v>
      </c>
      <c r="V216" s="7">
        <f t="shared" si="14"/>
        <v>15.99</v>
      </c>
      <c r="W216" s="1">
        <v>42385</v>
      </c>
      <c r="X216" t="s">
        <v>130</v>
      </c>
      <c r="Y216" t="s">
        <v>131</v>
      </c>
      <c r="Z216" t="s">
        <v>51</v>
      </c>
      <c r="AA216" s="1">
        <v>42384</v>
      </c>
      <c r="AB216" t="s">
        <v>372</v>
      </c>
      <c r="AC216" s="57" t="s">
        <v>2306</v>
      </c>
    </row>
    <row r="217" spans="1:29">
      <c r="A217" t="s">
        <v>27</v>
      </c>
      <c r="B217" t="s">
        <v>28</v>
      </c>
      <c r="C217" t="s">
        <v>370</v>
      </c>
      <c r="D217" s="1">
        <v>42384</v>
      </c>
      <c r="E217" s="1">
        <v>42414</v>
      </c>
      <c r="F217" s="7">
        <v>0</v>
      </c>
      <c r="G217" s="7">
        <v>0</v>
      </c>
      <c r="I217" t="s">
        <v>30</v>
      </c>
      <c r="M217" t="s">
        <v>32</v>
      </c>
      <c r="N217" t="s">
        <v>46</v>
      </c>
      <c r="O217" t="s">
        <v>47</v>
      </c>
      <c r="P217" t="s">
        <v>48</v>
      </c>
      <c r="Q217">
        <v>1</v>
      </c>
      <c r="R217" s="7">
        <v>6.5</v>
      </c>
      <c r="S217" s="7">
        <f t="shared" si="12"/>
        <v>6.5</v>
      </c>
      <c r="T217" s="7">
        <f t="shared" si="13"/>
        <v>1.17</v>
      </c>
      <c r="U217" s="7">
        <v>5.33</v>
      </c>
      <c r="V217" s="7">
        <f t="shared" si="14"/>
        <v>5.33</v>
      </c>
      <c r="W217" s="1">
        <v>42385</v>
      </c>
      <c r="X217" t="s">
        <v>373</v>
      </c>
      <c r="Y217" t="s">
        <v>374</v>
      </c>
      <c r="Z217" t="s">
        <v>51</v>
      </c>
      <c r="AA217" s="1">
        <v>42384</v>
      </c>
      <c r="AB217" t="s">
        <v>375</v>
      </c>
      <c r="AC217" s="57" t="s">
        <v>2312</v>
      </c>
    </row>
    <row r="218" spans="1:29">
      <c r="A218" t="s">
        <v>27</v>
      </c>
      <c r="B218" t="s">
        <v>28</v>
      </c>
      <c r="C218" t="s">
        <v>376</v>
      </c>
      <c r="D218" s="1">
        <v>42384</v>
      </c>
      <c r="E218" s="1">
        <v>42414</v>
      </c>
      <c r="F218" s="7">
        <v>30.23</v>
      </c>
      <c r="G218" s="7">
        <v>0</v>
      </c>
      <c r="I218" t="s">
        <v>30</v>
      </c>
      <c r="K218">
        <v>67261166</v>
      </c>
      <c r="M218" t="s">
        <v>32</v>
      </c>
      <c r="N218" t="s">
        <v>172</v>
      </c>
      <c r="O218" t="s">
        <v>173</v>
      </c>
      <c r="P218" t="s">
        <v>174</v>
      </c>
      <c r="Q218">
        <v>1</v>
      </c>
      <c r="R218" s="7">
        <v>7.1</v>
      </c>
      <c r="S218" s="7">
        <f t="shared" si="12"/>
        <v>7.1</v>
      </c>
      <c r="T218" s="7">
        <f t="shared" si="13"/>
        <v>1.2799999999999994</v>
      </c>
      <c r="U218" s="7">
        <v>5.82</v>
      </c>
      <c r="V218" s="7">
        <f t="shared" si="14"/>
        <v>5.82</v>
      </c>
      <c r="W218" s="1">
        <v>42385</v>
      </c>
      <c r="X218" t="s">
        <v>63</v>
      </c>
      <c r="Y218" t="s">
        <v>64</v>
      </c>
      <c r="Z218" t="s">
        <v>61</v>
      </c>
      <c r="AA218" s="1">
        <v>42384</v>
      </c>
      <c r="AB218" t="s">
        <v>377</v>
      </c>
      <c r="AC218" s="57" t="s">
        <v>2302</v>
      </c>
    </row>
    <row r="219" spans="1:29">
      <c r="A219" t="s">
        <v>27</v>
      </c>
      <c r="B219" t="s">
        <v>28</v>
      </c>
      <c r="C219" t="s">
        <v>376</v>
      </c>
      <c r="D219" s="1">
        <v>42384</v>
      </c>
      <c r="E219" s="1">
        <v>42414</v>
      </c>
      <c r="F219" s="7">
        <v>0</v>
      </c>
      <c r="G219" s="7">
        <v>0</v>
      </c>
      <c r="I219" t="s">
        <v>30</v>
      </c>
      <c r="K219">
        <v>19999999</v>
      </c>
      <c r="M219" t="s">
        <v>32</v>
      </c>
      <c r="N219" t="s">
        <v>46</v>
      </c>
      <c r="O219" t="s">
        <v>47</v>
      </c>
      <c r="P219" t="s">
        <v>48</v>
      </c>
      <c r="Q219">
        <v>1</v>
      </c>
      <c r="R219" s="7">
        <v>6.5</v>
      </c>
      <c r="S219" s="7">
        <f t="shared" si="12"/>
        <v>6.5</v>
      </c>
      <c r="T219" s="7">
        <f t="shared" si="13"/>
        <v>1.17</v>
      </c>
      <c r="U219" s="7">
        <v>5.33</v>
      </c>
      <c r="V219" s="7">
        <f t="shared" si="14"/>
        <v>5.33</v>
      </c>
      <c r="W219" s="1">
        <v>42385</v>
      </c>
      <c r="X219" t="s">
        <v>54</v>
      </c>
      <c r="Y219" t="s">
        <v>55</v>
      </c>
      <c r="Z219" t="s">
        <v>56</v>
      </c>
      <c r="AA219" s="1">
        <v>42384</v>
      </c>
      <c r="AB219" t="s">
        <v>381</v>
      </c>
      <c r="AC219" s="57" t="s">
        <v>2302</v>
      </c>
    </row>
    <row r="220" spans="1:29">
      <c r="A220" t="s">
        <v>27</v>
      </c>
      <c r="B220" t="s">
        <v>28</v>
      </c>
      <c r="C220" t="s">
        <v>376</v>
      </c>
      <c r="D220" s="1">
        <v>42384</v>
      </c>
      <c r="E220" s="1">
        <v>42414</v>
      </c>
      <c r="F220" s="7">
        <v>0</v>
      </c>
      <c r="G220" s="7">
        <v>0</v>
      </c>
      <c r="I220" t="s">
        <v>30</v>
      </c>
      <c r="K220">
        <v>4500134893</v>
      </c>
      <c r="M220" t="s">
        <v>32</v>
      </c>
      <c r="N220" t="s">
        <v>306</v>
      </c>
      <c r="O220" t="s">
        <v>307</v>
      </c>
      <c r="P220" t="s">
        <v>308</v>
      </c>
      <c r="Q220">
        <v>3</v>
      </c>
      <c r="R220" s="7">
        <v>7.75</v>
      </c>
      <c r="S220" s="7">
        <f t="shared" ref="S220:S283" si="15">Q220*R220</f>
        <v>23.25</v>
      </c>
      <c r="T220" s="7">
        <f t="shared" ref="T220:T283" si="16">(R220-U220)*Q220</f>
        <v>4.169999999999999</v>
      </c>
      <c r="U220" s="7">
        <v>6.36</v>
      </c>
      <c r="V220" s="7">
        <f t="shared" ref="V220:V283" si="17">Q220*U220</f>
        <v>19.080000000000002</v>
      </c>
      <c r="W220" s="1">
        <v>42385</v>
      </c>
      <c r="X220" t="s">
        <v>378</v>
      </c>
      <c r="Y220" t="s">
        <v>379</v>
      </c>
      <c r="Z220" t="s">
        <v>291</v>
      </c>
      <c r="AA220" s="1">
        <v>42384</v>
      </c>
      <c r="AB220" t="s">
        <v>380</v>
      </c>
      <c r="AC220" s="57" t="s">
        <v>2302</v>
      </c>
    </row>
    <row r="221" spans="1:29">
      <c r="A221" t="s">
        <v>27</v>
      </c>
      <c r="B221" t="s">
        <v>28</v>
      </c>
      <c r="C221" t="s">
        <v>382</v>
      </c>
      <c r="D221" s="1">
        <v>42385</v>
      </c>
      <c r="E221" s="1">
        <v>42415</v>
      </c>
      <c r="F221" s="7">
        <v>5.25</v>
      </c>
      <c r="G221" s="7">
        <v>0</v>
      </c>
      <c r="I221" t="s">
        <v>30</v>
      </c>
      <c r="K221">
        <v>67279254</v>
      </c>
      <c r="M221" t="s">
        <v>32</v>
      </c>
      <c r="N221" t="s">
        <v>33</v>
      </c>
      <c r="O221" t="s">
        <v>34</v>
      </c>
      <c r="P221" t="s">
        <v>35</v>
      </c>
      <c r="Q221">
        <v>1</v>
      </c>
      <c r="R221" s="7">
        <v>6.4</v>
      </c>
      <c r="S221" s="7">
        <f t="shared" si="15"/>
        <v>6.4</v>
      </c>
      <c r="T221" s="7">
        <f t="shared" si="16"/>
        <v>1.1500000000000004</v>
      </c>
      <c r="U221" s="7">
        <v>5.25</v>
      </c>
      <c r="V221" s="7">
        <f t="shared" si="17"/>
        <v>5.25</v>
      </c>
      <c r="W221" s="1">
        <v>42385</v>
      </c>
      <c r="X221" t="s">
        <v>63</v>
      </c>
      <c r="Y221" t="s">
        <v>64</v>
      </c>
      <c r="Z221" t="s">
        <v>61</v>
      </c>
      <c r="AA221" s="1">
        <v>42385</v>
      </c>
      <c r="AB221" t="s">
        <v>383</v>
      </c>
      <c r="AC221" s="57" t="s">
        <v>2302</v>
      </c>
    </row>
    <row r="222" spans="1:29">
      <c r="A222" t="s">
        <v>27</v>
      </c>
      <c r="B222" t="s">
        <v>28</v>
      </c>
      <c r="C222" t="s">
        <v>386</v>
      </c>
      <c r="D222" s="1">
        <v>42387</v>
      </c>
      <c r="E222" s="1">
        <v>42417</v>
      </c>
      <c r="F222" s="7">
        <v>15.99</v>
      </c>
      <c r="G222" s="7">
        <v>0</v>
      </c>
      <c r="I222" t="s">
        <v>30</v>
      </c>
      <c r="M222" t="s">
        <v>32</v>
      </c>
      <c r="N222" t="s">
        <v>46</v>
      </c>
      <c r="O222" t="s">
        <v>47</v>
      </c>
      <c r="P222" t="s">
        <v>48</v>
      </c>
      <c r="Q222">
        <v>1</v>
      </c>
      <c r="R222" s="7">
        <v>6.5</v>
      </c>
      <c r="S222" s="7">
        <f t="shared" si="15"/>
        <v>6.5</v>
      </c>
      <c r="T222" s="7">
        <f t="shared" si="16"/>
        <v>1.17</v>
      </c>
      <c r="U222" s="7">
        <v>5.33</v>
      </c>
      <c r="V222" s="7">
        <f t="shared" si="17"/>
        <v>5.33</v>
      </c>
      <c r="W222" s="1">
        <v>42392</v>
      </c>
      <c r="X222" t="s">
        <v>387</v>
      </c>
      <c r="Y222" t="s">
        <v>388</v>
      </c>
      <c r="Z222" t="s">
        <v>51</v>
      </c>
      <c r="AA222" s="1">
        <v>42387</v>
      </c>
      <c r="AB222" t="s">
        <v>389</v>
      </c>
      <c r="AC222" s="57" t="s">
        <v>2304</v>
      </c>
    </row>
    <row r="223" spans="1:29">
      <c r="A223" t="s">
        <v>27</v>
      </c>
      <c r="B223" t="s">
        <v>28</v>
      </c>
      <c r="C223" t="s">
        <v>386</v>
      </c>
      <c r="D223" s="1">
        <v>42387</v>
      </c>
      <c r="E223" s="1">
        <v>42417</v>
      </c>
      <c r="F223" s="7">
        <v>0</v>
      </c>
      <c r="G223" s="7">
        <v>0</v>
      </c>
      <c r="I223" t="s">
        <v>30</v>
      </c>
      <c r="M223" t="s">
        <v>32</v>
      </c>
      <c r="N223" t="s">
        <v>46</v>
      </c>
      <c r="O223" t="s">
        <v>47</v>
      </c>
      <c r="P223" t="s">
        <v>48</v>
      </c>
      <c r="Q223">
        <v>2</v>
      </c>
      <c r="R223" s="7">
        <v>6.5</v>
      </c>
      <c r="S223" s="7">
        <f t="shared" si="15"/>
        <v>13</v>
      </c>
      <c r="T223" s="7">
        <f t="shared" si="16"/>
        <v>2.34</v>
      </c>
      <c r="U223" s="7">
        <v>5.33</v>
      </c>
      <c r="V223" s="7">
        <f t="shared" si="17"/>
        <v>10.66</v>
      </c>
      <c r="W223" s="1">
        <v>42392</v>
      </c>
      <c r="X223" t="s">
        <v>390</v>
      </c>
      <c r="Y223" t="s">
        <v>391</v>
      </c>
      <c r="Z223" t="s">
        <v>38</v>
      </c>
      <c r="AA223" s="1">
        <v>42387</v>
      </c>
      <c r="AB223" t="s">
        <v>392</v>
      </c>
      <c r="AC223" s="57" t="s">
        <v>2302</v>
      </c>
    </row>
    <row r="224" spans="1:29">
      <c r="A224" t="s">
        <v>27</v>
      </c>
      <c r="B224" t="s">
        <v>28</v>
      </c>
      <c r="C224" t="s">
        <v>393</v>
      </c>
      <c r="D224" s="1">
        <v>42387</v>
      </c>
      <c r="E224" s="1">
        <v>42417</v>
      </c>
      <c r="F224" s="7">
        <v>53.3</v>
      </c>
      <c r="G224" s="7">
        <v>0</v>
      </c>
      <c r="I224" t="s">
        <v>30</v>
      </c>
      <c r="K224">
        <v>67306981</v>
      </c>
      <c r="M224" t="s">
        <v>32</v>
      </c>
      <c r="N224" t="s">
        <v>46</v>
      </c>
      <c r="O224" t="s">
        <v>47</v>
      </c>
      <c r="P224" t="s">
        <v>48</v>
      </c>
      <c r="Q224">
        <v>1</v>
      </c>
      <c r="R224" s="7">
        <v>6.5</v>
      </c>
      <c r="S224" s="7">
        <f t="shared" si="15"/>
        <v>6.5</v>
      </c>
      <c r="T224" s="7">
        <f t="shared" si="16"/>
        <v>1.17</v>
      </c>
      <c r="U224" s="7">
        <v>5.33</v>
      </c>
      <c r="V224" s="7">
        <f t="shared" si="17"/>
        <v>5.33</v>
      </c>
      <c r="W224" s="1">
        <v>42392</v>
      </c>
      <c r="X224" t="s">
        <v>59</v>
      </c>
      <c r="Y224" t="s">
        <v>60</v>
      </c>
      <c r="Z224" t="s">
        <v>61</v>
      </c>
      <c r="AA224" s="1">
        <v>42387</v>
      </c>
      <c r="AB224" t="s">
        <v>394</v>
      </c>
      <c r="AC224" s="57" t="s">
        <v>2302</v>
      </c>
    </row>
    <row r="225" spans="1:29">
      <c r="A225" t="s">
        <v>27</v>
      </c>
      <c r="B225" t="s">
        <v>28</v>
      </c>
      <c r="C225" t="s">
        <v>393</v>
      </c>
      <c r="D225" s="1">
        <v>42387</v>
      </c>
      <c r="E225" s="1">
        <v>42417</v>
      </c>
      <c r="F225" s="7">
        <v>0</v>
      </c>
      <c r="G225" s="7">
        <v>0</v>
      </c>
      <c r="I225" t="s">
        <v>30</v>
      </c>
      <c r="K225" t="s">
        <v>396</v>
      </c>
      <c r="M225" t="s">
        <v>32</v>
      </c>
      <c r="N225" t="s">
        <v>46</v>
      </c>
      <c r="O225" t="s">
        <v>47</v>
      </c>
      <c r="P225" t="s">
        <v>48</v>
      </c>
      <c r="Q225">
        <v>4</v>
      </c>
      <c r="R225" s="7">
        <v>6.5</v>
      </c>
      <c r="S225" s="7">
        <f t="shared" si="15"/>
        <v>26</v>
      </c>
      <c r="T225" s="7">
        <f t="shared" si="16"/>
        <v>4.68</v>
      </c>
      <c r="U225" s="7">
        <v>5.33</v>
      </c>
      <c r="V225" s="7">
        <f t="shared" si="17"/>
        <v>21.32</v>
      </c>
      <c r="W225" s="1">
        <v>42392</v>
      </c>
      <c r="X225" t="s">
        <v>125</v>
      </c>
      <c r="Y225" t="s">
        <v>126</v>
      </c>
      <c r="Z225" t="s">
        <v>51</v>
      </c>
      <c r="AA225" s="1">
        <v>42387</v>
      </c>
      <c r="AB225" t="s">
        <v>397</v>
      </c>
      <c r="AC225" s="57" t="s">
        <v>2305</v>
      </c>
    </row>
    <row r="226" spans="1:29">
      <c r="A226" t="s">
        <v>27</v>
      </c>
      <c r="B226" t="s">
        <v>28</v>
      </c>
      <c r="C226" t="s">
        <v>393</v>
      </c>
      <c r="D226" s="1">
        <v>42387</v>
      </c>
      <c r="E226" s="1">
        <v>42417</v>
      </c>
      <c r="F226" s="7">
        <v>0</v>
      </c>
      <c r="G226" s="7">
        <v>0</v>
      </c>
      <c r="I226" t="s">
        <v>30</v>
      </c>
      <c r="M226" t="s">
        <v>32</v>
      </c>
      <c r="N226" t="s">
        <v>46</v>
      </c>
      <c r="O226" t="s">
        <v>47</v>
      </c>
      <c r="P226" t="s">
        <v>48</v>
      </c>
      <c r="Q226">
        <v>1</v>
      </c>
      <c r="R226" s="7">
        <v>6.5</v>
      </c>
      <c r="S226" s="7">
        <f t="shared" si="15"/>
        <v>6.5</v>
      </c>
      <c r="T226" s="7">
        <f t="shared" si="16"/>
        <v>1.17</v>
      </c>
      <c r="U226" s="7">
        <v>5.33</v>
      </c>
      <c r="V226" s="7">
        <f t="shared" si="17"/>
        <v>5.33</v>
      </c>
      <c r="W226" s="1">
        <v>42392</v>
      </c>
      <c r="X226" t="s">
        <v>398</v>
      </c>
      <c r="Y226" t="s">
        <v>399</v>
      </c>
      <c r="Z226" t="s">
        <v>51</v>
      </c>
      <c r="AA226" s="1">
        <v>42387</v>
      </c>
      <c r="AB226" t="s">
        <v>400</v>
      </c>
      <c r="AC226" s="57" t="s">
        <v>2307</v>
      </c>
    </row>
    <row r="227" spans="1:29">
      <c r="A227" t="s">
        <v>27</v>
      </c>
      <c r="B227" t="s">
        <v>28</v>
      </c>
      <c r="C227" t="s">
        <v>393</v>
      </c>
      <c r="D227" s="1">
        <v>42387</v>
      </c>
      <c r="E227" s="1">
        <v>42417</v>
      </c>
      <c r="F227" s="7">
        <v>0</v>
      </c>
      <c r="G227" s="7">
        <v>0</v>
      </c>
      <c r="I227" t="s">
        <v>30</v>
      </c>
      <c r="K227">
        <v>19999999</v>
      </c>
      <c r="M227" t="s">
        <v>32</v>
      </c>
      <c r="N227" t="s">
        <v>46</v>
      </c>
      <c r="O227" t="s">
        <v>47</v>
      </c>
      <c r="P227" t="s">
        <v>48</v>
      </c>
      <c r="Q227">
        <v>1</v>
      </c>
      <c r="R227" s="7">
        <v>6.5</v>
      </c>
      <c r="S227" s="7">
        <f t="shared" si="15"/>
        <v>6.5</v>
      </c>
      <c r="T227" s="7">
        <f t="shared" si="16"/>
        <v>1.17</v>
      </c>
      <c r="U227" s="7">
        <v>5.33</v>
      </c>
      <c r="V227" s="7">
        <f t="shared" si="17"/>
        <v>5.33</v>
      </c>
      <c r="W227" s="1">
        <v>42392</v>
      </c>
      <c r="X227" t="s">
        <v>54</v>
      </c>
      <c r="Y227" t="s">
        <v>55</v>
      </c>
      <c r="Z227" t="s">
        <v>56</v>
      </c>
      <c r="AA227" s="1">
        <v>42387</v>
      </c>
      <c r="AB227" t="s">
        <v>395</v>
      </c>
      <c r="AC227" s="57" t="s">
        <v>2302</v>
      </c>
    </row>
    <row r="228" spans="1:29">
      <c r="A228" t="s">
        <v>27</v>
      </c>
      <c r="B228" t="s">
        <v>28</v>
      </c>
      <c r="C228" t="s">
        <v>393</v>
      </c>
      <c r="D228" s="1">
        <v>42387</v>
      </c>
      <c r="E228" s="1">
        <v>42417</v>
      </c>
      <c r="F228" s="7">
        <v>0</v>
      </c>
      <c r="G228" s="7">
        <v>0</v>
      </c>
      <c r="I228" t="s">
        <v>30</v>
      </c>
      <c r="K228" t="s">
        <v>402</v>
      </c>
      <c r="M228" t="s">
        <v>32</v>
      </c>
      <c r="N228" t="s">
        <v>46</v>
      </c>
      <c r="O228" t="s">
        <v>47</v>
      </c>
      <c r="P228" t="s">
        <v>48</v>
      </c>
      <c r="Q228">
        <v>1</v>
      </c>
      <c r="R228" s="7">
        <v>6.5</v>
      </c>
      <c r="S228" s="7">
        <f t="shared" si="15"/>
        <v>6.5</v>
      </c>
      <c r="T228" s="7">
        <f t="shared" si="16"/>
        <v>1.17</v>
      </c>
      <c r="U228" s="7">
        <v>5.33</v>
      </c>
      <c r="V228" s="7">
        <f t="shared" si="17"/>
        <v>5.33</v>
      </c>
      <c r="W228" s="1">
        <v>42392</v>
      </c>
      <c r="X228" t="s">
        <v>109</v>
      </c>
      <c r="Y228" t="s">
        <v>110</v>
      </c>
      <c r="Z228" t="s">
        <v>38</v>
      </c>
      <c r="AA228" s="1">
        <v>42387</v>
      </c>
      <c r="AB228" t="s">
        <v>403</v>
      </c>
      <c r="AC228" s="57" t="s">
        <v>2302</v>
      </c>
    </row>
    <row r="229" spans="1:29">
      <c r="A229" t="s">
        <v>27</v>
      </c>
      <c r="B229" t="s">
        <v>28</v>
      </c>
      <c r="C229" t="s">
        <v>393</v>
      </c>
      <c r="D229" s="1">
        <v>42387</v>
      </c>
      <c r="E229" s="1">
        <v>42417</v>
      </c>
      <c r="F229" s="7">
        <v>0</v>
      </c>
      <c r="G229" s="7">
        <v>0</v>
      </c>
      <c r="I229" t="s">
        <v>30</v>
      </c>
      <c r="K229" t="s">
        <v>404</v>
      </c>
      <c r="M229" t="s">
        <v>32</v>
      </c>
      <c r="N229" t="s">
        <v>46</v>
      </c>
      <c r="O229" t="s">
        <v>47</v>
      </c>
      <c r="P229" t="s">
        <v>48</v>
      </c>
      <c r="Q229">
        <v>1</v>
      </c>
      <c r="R229" s="7">
        <v>6.5</v>
      </c>
      <c r="S229" s="7">
        <f t="shared" si="15"/>
        <v>6.5</v>
      </c>
      <c r="T229" s="7">
        <f t="shared" si="16"/>
        <v>1.17</v>
      </c>
      <c r="U229" s="7">
        <v>5.33</v>
      </c>
      <c r="V229" s="7">
        <f t="shared" si="17"/>
        <v>5.33</v>
      </c>
      <c r="W229" s="1">
        <v>42392</v>
      </c>
      <c r="X229" t="s">
        <v>109</v>
      </c>
      <c r="Y229" t="s">
        <v>110</v>
      </c>
      <c r="Z229" t="s">
        <v>38</v>
      </c>
      <c r="AA229" s="1">
        <v>42387</v>
      </c>
      <c r="AB229" t="s">
        <v>405</v>
      </c>
      <c r="AC229" s="57" t="s">
        <v>2302</v>
      </c>
    </row>
    <row r="230" spans="1:29">
      <c r="A230" t="s">
        <v>27</v>
      </c>
      <c r="B230" t="s">
        <v>28</v>
      </c>
      <c r="C230" t="s">
        <v>393</v>
      </c>
      <c r="D230" s="1">
        <v>42387</v>
      </c>
      <c r="E230" s="1">
        <v>42417</v>
      </c>
      <c r="F230" s="7">
        <v>0</v>
      </c>
      <c r="G230" s="7">
        <v>0</v>
      </c>
      <c r="I230" t="s">
        <v>30</v>
      </c>
      <c r="M230" t="s">
        <v>32</v>
      </c>
      <c r="N230" t="s">
        <v>46</v>
      </c>
      <c r="O230" t="s">
        <v>47</v>
      </c>
      <c r="P230" t="s">
        <v>48</v>
      </c>
      <c r="Q230">
        <v>1</v>
      </c>
      <c r="R230" s="7">
        <v>6.5</v>
      </c>
      <c r="S230" s="7">
        <f t="shared" si="15"/>
        <v>6.5</v>
      </c>
      <c r="T230" s="7">
        <f t="shared" si="16"/>
        <v>1.17</v>
      </c>
      <c r="U230" s="7">
        <v>5.33</v>
      </c>
      <c r="V230" s="7">
        <f t="shared" si="17"/>
        <v>5.33</v>
      </c>
      <c r="W230" s="1">
        <v>42392</v>
      </c>
      <c r="X230" t="s">
        <v>208</v>
      </c>
      <c r="Y230" t="s">
        <v>209</v>
      </c>
      <c r="Z230" t="s">
        <v>38</v>
      </c>
      <c r="AA230" s="1">
        <v>42387</v>
      </c>
      <c r="AB230" t="s">
        <v>401</v>
      </c>
      <c r="AC230" s="57" t="s">
        <v>2302</v>
      </c>
    </row>
    <row r="231" spans="1:29">
      <c r="A231" t="s">
        <v>27</v>
      </c>
      <c r="B231" t="s">
        <v>28</v>
      </c>
      <c r="C231" t="s">
        <v>410</v>
      </c>
      <c r="D231" s="1">
        <v>42388</v>
      </c>
      <c r="E231" s="1">
        <v>42418</v>
      </c>
      <c r="F231" s="7">
        <v>42.64</v>
      </c>
      <c r="G231" s="7">
        <v>0</v>
      </c>
      <c r="I231" t="s">
        <v>30</v>
      </c>
      <c r="K231" t="s">
        <v>411</v>
      </c>
      <c r="M231" t="s">
        <v>32</v>
      </c>
      <c r="N231" t="s">
        <v>46</v>
      </c>
      <c r="O231" t="s">
        <v>47</v>
      </c>
      <c r="P231" t="s">
        <v>48</v>
      </c>
      <c r="Q231">
        <v>3</v>
      </c>
      <c r="R231" s="7">
        <v>6.5</v>
      </c>
      <c r="S231" s="7">
        <f t="shared" si="15"/>
        <v>19.5</v>
      </c>
      <c r="T231" s="7">
        <f t="shared" si="16"/>
        <v>3.51</v>
      </c>
      <c r="U231" s="7">
        <v>5.33</v>
      </c>
      <c r="V231" s="7">
        <f t="shared" si="17"/>
        <v>15.99</v>
      </c>
      <c r="W231" s="1">
        <v>42392</v>
      </c>
      <c r="X231" t="s">
        <v>125</v>
      </c>
      <c r="Y231" t="s">
        <v>126</v>
      </c>
      <c r="Z231" t="s">
        <v>51</v>
      </c>
      <c r="AA231" s="1">
        <v>42388</v>
      </c>
      <c r="AB231" t="s">
        <v>412</v>
      </c>
      <c r="AC231" s="57" t="s">
        <v>2305</v>
      </c>
    </row>
    <row r="232" spans="1:29">
      <c r="A232" t="s">
        <v>27</v>
      </c>
      <c r="B232" t="s">
        <v>28</v>
      </c>
      <c r="C232" t="s">
        <v>410</v>
      </c>
      <c r="D232" s="1">
        <v>42388</v>
      </c>
      <c r="E232" s="1">
        <v>42418</v>
      </c>
      <c r="F232" s="7">
        <v>0</v>
      </c>
      <c r="G232" s="7">
        <v>0</v>
      </c>
      <c r="I232" t="s">
        <v>30</v>
      </c>
      <c r="K232" t="s">
        <v>94</v>
      </c>
      <c r="M232" t="s">
        <v>32</v>
      </c>
      <c r="N232" t="s">
        <v>46</v>
      </c>
      <c r="O232" t="s">
        <v>47</v>
      </c>
      <c r="P232" t="s">
        <v>48</v>
      </c>
      <c r="Q232">
        <v>1</v>
      </c>
      <c r="R232" s="7">
        <v>6.5</v>
      </c>
      <c r="S232" s="7">
        <f t="shared" si="15"/>
        <v>6.5</v>
      </c>
      <c r="T232" s="7">
        <f t="shared" si="16"/>
        <v>1.17</v>
      </c>
      <c r="U232" s="7">
        <v>5.33</v>
      </c>
      <c r="V232" s="7">
        <f t="shared" si="17"/>
        <v>5.33</v>
      </c>
      <c r="W232" s="1">
        <v>42392</v>
      </c>
      <c r="X232" t="s">
        <v>130</v>
      </c>
      <c r="Y232" t="s">
        <v>131</v>
      </c>
      <c r="Z232" t="s">
        <v>51</v>
      </c>
      <c r="AA232" s="1">
        <v>42388</v>
      </c>
      <c r="AB232" t="s">
        <v>413</v>
      </c>
      <c r="AC232" s="57" t="s">
        <v>2306</v>
      </c>
    </row>
    <row r="233" spans="1:29">
      <c r="A233" t="s">
        <v>27</v>
      </c>
      <c r="B233" t="s">
        <v>28</v>
      </c>
      <c r="C233" t="s">
        <v>410</v>
      </c>
      <c r="D233" s="1">
        <v>42388</v>
      </c>
      <c r="E233" s="1">
        <v>42418</v>
      </c>
      <c r="F233" s="7">
        <v>0</v>
      </c>
      <c r="G233" s="7">
        <v>0</v>
      </c>
      <c r="I233" t="s">
        <v>30</v>
      </c>
      <c r="K233" t="s">
        <v>94</v>
      </c>
      <c r="M233" t="s">
        <v>32</v>
      </c>
      <c r="N233" t="s">
        <v>46</v>
      </c>
      <c r="O233" t="s">
        <v>47</v>
      </c>
      <c r="P233" t="s">
        <v>48</v>
      </c>
      <c r="Q233">
        <v>1</v>
      </c>
      <c r="R233" s="7">
        <v>6.5</v>
      </c>
      <c r="S233" s="7">
        <f t="shared" si="15"/>
        <v>6.5</v>
      </c>
      <c r="T233" s="7">
        <f t="shared" si="16"/>
        <v>1.17</v>
      </c>
      <c r="U233" s="7">
        <v>5.33</v>
      </c>
      <c r="V233" s="7">
        <f t="shared" si="17"/>
        <v>5.33</v>
      </c>
      <c r="W233" s="1">
        <v>42392</v>
      </c>
      <c r="X233" t="s">
        <v>130</v>
      </c>
      <c r="Y233" t="s">
        <v>131</v>
      </c>
      <c r="Z233" t="s">
        <v>51</v>
      </c>
      <c r="AA233" s="1">
        <v>42388</v>
      </c>
      <c r="AB233" t="s">
        <v>413</v>
      </c>
      <c r="AC233" s="57" t="s">
        <v>2306</v>
      </c>
    </row>
    <row r="234" spans="1:29">
      <c r="A234" t="s">
        <v>27</v>
      </c>
      <c r="B234" t="s">
        <v>28</v>
      </c>
      <c r="C234" t="s">
        <v>410</v>
      </c>
      <c r="D234" s="1">
        <v>42388</v>
      </c>
      <c r="E234" s="1">
        <v>42418</v>
      </c>
      <c r="F234" s="7">
        <v>0</v>
      </c>
      <c r="G234" s="7">
        <v>0</v>
      </c>
      <c r="I234" t="s">
        <v>30</v>
      </c>
      <c r="K234" t="s">
        <v>94</v>
      </c>
      <c r="M234" t="s">
        <v>32</v>
      </c>
      <c r="N234" t="s">
        <v>46</v>
      </c>
      <c r="O234" t="s">
        <v>47</v>
      </c>
      <c r="P234" t="s">
        <v>48</v>
      </c>
      <c r="Q234">
        <v>1</v>
      </c>
      <c r="R234" s="7">
        <v>6.5</v>
      </c>
      <c r="S234" s="7">
        <f t="shared" si="15"/>
        <v>6.5</v>
      </c>
      <c r="T234" s="7">
        <f t="shared" si="16"/>
        <v>1.17</v>
      </c>
      <c r="U234" s="7">
        <v>5.33</v>
      </c>
      <c r="V234" s="7">
        <f t="shared" si="17"/>
        <v>5.33</v>
      </c>
      <c r="W234" s="1">
        <v>42392</v>
      </c>
      <c r="X234" t="s">
        <v>130</v>
      </c>
      <c r="Y234" t="s">
        <v>131</v>
      </c>
      <c r="Z234" t="s">
        <v>51</v>
      </c>
      <c r="AA234" s="1">
        <v>42388</v>
      </c>
      <c r="AB234" t="s">
        <v>413</v>
      </c>
      <c r="AC234" s="57" t="s">
        <v>2306</v>
      </c>
    </row>
    <row r="235" spans="1:29">
      <c r="A235" t="s">
        <v>27</v>
      </c>
      <c r="B235" t="s">
        <v>28</v>
      </c>
      <c r="C235" t="s">
        <v>410</v>
      </c>
      <c r="D235" s="1">
        <v>42388</v>
      </c>
      <c r="E235" s="1">
        <v>42418</v>
      </c>
      <c r="F235" s="7">
        <v>0</v>
      </c>
      <c r="G235" s="7">
        <v>0</v>
      </c>
      <c r="I235" t="s">
        <v>30</v>
      </c>
      <c r="K235" t="s">
        <v>94</v>
      </c>
      <c r="M235" t="s">
        <v>32</v>
      </c>
      <c r="N235" t="s">
        <v>46</v>
      </c>
      <c r="O235" t="s">
        <v>47</v>
      </c>
      <c r="P235" t="s">
        <v>48</v>
      </c>
      <c r="Q235">
        <v>1</v>
      </c>
      <c r="R235" s="7">
        <v>6.5</v>
      </c>
      <c r="S235" s="7">
        <f t="shared" si="15"/>
        <v>6.5</v>
      </c>
      <c r="T235" s="7">
        <f t="shared" si="16"/>
        <v>1.17</v>
      </c>
      <c r="U235" s="7">
        <v>5.33</v>
      </c>
      <c r="V235" s="7">
        <f t="shared" si="17"/>
        <v>5.33</v>
      </c>
      <c r="W235" s="1">
        <v>42392</v>
      </c>
      <c r="X235" t="s">
        <v>130</v>
      </c>
      <c r="Y235" t="s">
        <v>131</v>
      </c>
      <c r="Z235" t="s">
        <v>51</v>
      </c>
      <c r="AA235" s="1">
        <v>42388</v>
      </c>
      <c r="AB235" t="s">
        <v>413</v>
      </c>
      <c r="AC235" s="57" t="s">
        <v>2306</v>
      </c>
    </row>
    <row r="236" spans="1:29">
      <c r="A236" t="s">
        <v>27</v>
      </c>
      <c r="B236" t="s">
        <v>28</v>
      </c>
      <c r="C236" t="s">
        <v>410</v>
      </c>
      <c r="D236" s="1">
        <v>42388</v>
      </c>
      <c r="E236" s="1">
        <v>42418</v>
      </c>
      <c r="F236" s="7">
        <v>0</v>
      </c>
      <c r="G236" s="7">
        <v>0</v>
      </c>
      <c r="I236" t="s">
        <v>30</v>
      </c>
      <c r="K236" t="s">
        <v>94</v>
      </c>
      <c r="M236" t="s">
        <v>32</v>
      </c>
      <c r="N236" t="s">
        <v>46</v>
      </c>
      <c r="O236" t="s">
        <v>47</v>
      </c>
      <c r="P236" t="s">
        <v>48</v>
      </c>
      <c r="Q236">
        <v>1</v>
      </c>
      <c r="R236" s="7">
        <v>6.5</v>
      </c>
      <c r="S236" s="7">
        <f t="shared" si="15"/>
        <v>6.5</v>
      </c>
      <c r="T236" s="7">
        <f t="shared" si="16"/>
        <v>1.17</v>
      </c>
      <c r="U236" s="7">
        <v>5.33</v>
      </c>
      <c r="V236" s="7">
        <f t="shared" si="17"/>
        <v>5.33</v>
      </c>
      <c r="W236" s="1">
        <v>42392</v>
      </c>
      <c r="X236" t="s">
        <v>130</v>
      </c>
      <c r="Y236" t="s">
        <v>131</v>
      </c>
      <c r="Z236" t="s">
        <v>51</v>
      </c>
      <c r="AA236" s="1">
        <v>42388</v>
      </c>
      <c r="AB236" t="s">
        <v>413</v>
      </c>
      <c r="AC236" s="57" t="s">
        <v>2306</v>
      </c>
    </row>
    <row r="237" spans="1:29">
      <c r="A237" t="s">
        <v>27</v>
      </c>
      <c r="B237" t="s">
        <v>28</v>
      </c>
      <c r="C237" t="s">
        <v>414</v>
      </c>
      <c r="D237" s="1">
        <v>42388</v>
      </c>
      <c r="E237" s="1">
        <v>42418</v>
      </c>
      <c r="F237" s="7">
        <v>15.91</v>
      </c>
      <c r="G237" s="7">
        <v>0</v>
      </c>
      <c r="I237" t="s">
        <v>30</v>
      </c>
      <c r="K237">
        <v>67309216</v>
      </c>
      <c r="M237" t="s">
        <v>32</v>
      </c>
      <c r="N237" t="s">
        <v>46</v>
      </c>
      <c r="O237" t="s">
        <v>47</v>
      </c>
      <c r="P237" t="s">
        <v>48</v>
      </c>
      <c r="Q237">
        <v>1</v>
      </c>
      <c r="R237" s="7">
        <v>6.5</v>
      </c>
      <c r="S237" s="7">
        <f t="shared" si="15"/>
        <v>6.5</v>
      </c>
      <c r="T237" s="7">
        <f t="shared" si="16"/>
        <v>1.17</v>
      </c>
      <c r="U237" s="7">
        <v>5.33</v>
      </c>
      <c r="V237" s="7">
        <f t="shared" si="17"/>
        <v>5.33</v>
      </c>
      <c r="W237" s="1">
        <v>42392</v>
      </c>
      <c r="X237" t="s">
        <v>59</v>
      </c>
      <c r="Y237" t="s">
        <v>60</v>
      </c>
      <c r="Z237" t="s">
        <v>61</v>
      </c>
      <c r="AA237" s="1">
        <v>42388</v>
      </c>
      <c r="AB237" t="s">
        <v>415</v>
      </c>
      <c r="AC237" s="57" t="s">
        <v>2302</v>
      </c>
    </row>
    <row r="238" spans="1:29">
      <c r="A238" t="s">
        <v>27</v>
      </c>
      <c r="B238" t="s">
        <v>28</v>
      </c>
      <c r="C238" t="s">
        <v>414</v>
      </c>
      <c r="D238" s="1">
        <v>42388</v>
      </c>
      <c r="E238" s="1">
        <v>42418</v>
      </c>
      <c r="F238" s="7">
        <v>0</v>
      </c>
      <c r="G238" s="7">
        <v>0</v>
      </c>
      <c r="I238" t="s">
        <v>30</v>
      </c>
      <c r="K238" t="s">
        <v>419</v>
      </c>
      <c r="M238" t="s">
        <v>32</v>
      </c>
      <c r="N238" t="s">
        <v>33</v>
      </c>
      <c r="O238" t="s">
        <v>34</v>
      </c>
      <c r="P238" t="s">
        <v>35</v>
      </c>
      <c r="Q238">
        <v>1</v>
      </c>
      <c r="R238" s="7">
        <v>6.4</v>
      </c>
      <c r="S238" s="7">
        <f t="shared" si="15"/>
        <v>6.4</v>
      </c>
      <c r="T238" s="7">
        <f t="shared" si="16"/>
        <v>1.1500000000000004</v>
      </c>
      <c r="U238" s="7">
        <v>5.25</v>
      </c>
      <c r="V238" s="7">
        <f t="shared" si="17"/>
        <v>5.25</v>
      </c>
      <c r="W238" s="1">
        <v>42392</v>
      </c>
      <c r="X238" t="s">
        <v>309</v>
      </c>
      <c r="Y238" t="s">
        <v>310</v>
      </c>
      <c r="Z238" t="s">
        <v>139</v>
      </c>
      <c r="AA238" s="1">
        <v>42388</v>
      </c>
      <c r="AB238" t="s">
        <v>420</v>
      </c>
      <c r="AC238" s="57" t="s">
        <v>2302</v>
      </c>
    </row>
    <row r="239" spans="1:29">
      <c r="A239" t="s">
        <v>27</v>
      </c>
      <c r="B239" t="s">
        <v>28</v>
      </c>
      <c r="C239" t="s">
        <v>414</v>
      </c>
      <c r="D239" s="1">
        <v>42388</v>
      </c>
      <c r="E239" s="1">
        <v>42418</v>
      </c>
      <c r="F239" s="7">
        <v>0</v>
      </c>
      <c r="G239" s="7">
        <v>0</v>
      </c>
      <c r="I239" t="s">
        <v>30</v>
      </c>
      <c r="K239">
        <v>67315539</v>
      </c>
      <c r="M239" t="s">
        <v>32</v>
      </c>
      <c r="N239" t="s">
        <v>46</v>
      </c>
      <c r="O239" t="s">
        <v>47</v>
      </c>
      <c r="P239" t="s">
        <v>48</v>
      </c>
      <c r="Q239">
        <v>1</v>
      </c>
      <c r="R239" s="7">
        <v>6.5</v>
      </c>
      <c r="S239" s="7">
        <f t="shared" si="15"/>
        <v>6.5</v>
      </c>
      <c r="T239" s="7">
        <f t="shared" si="16"/>
        <v>1.17</v>
      </c>
      <c r="U239" s="7">
        <v>5.33</v>
      </c>
      <c r="V239" s="7">
        <f t="shared" si="17"/>
        <v>5.33</v>
      </c>
      <c r="W239" s="1">
        <v>42392</v>
      </c>
      <c r="X239" t="s">
        <v>416</v>
      </c>
      <c r="Y239" t="s">
        <v>417</v>
      </c>
      <c r="Z239" t="s">
        <v>61</v>
      </c>
      <c r="AA239" s="1">
        <v>42388</v>
      </c>
      <c r="AB239" t="s">
        <v>418</v>
      </c>
      <c r="AC239" s="57" t="s">
        <v>2302</v>
      </c>
    </row>
    <row r="240" spans="1:29">
      <c r="A240" t="s">
        <v>27</v>
      </c>
      <c r="B240" t="s">
        <v>28</v>
      </c>
      <c r="C240" t="s">
        <v>421</v>
      </c>
      <c r="D240" s="1">
        <v>42389</v>
      </c>
      <c r="E240" s="1">
        <v>42419</v>
      </c>
      <c r="F240" s="7">
        <v>5.33</v>
      </c>
      <c r="G240" s="7">
        <v>0</v>
      </c>
      <c r="I240" t="s">
        <v>30</v>
      </c>
      <c r="K240" t="s">
        <v>422</v>
      </c>
      <c r="M240" t="s">
        <v>32</v>
      </c>
      <c r="N240" t="s">
        <v>46</v>
      </c>
      <c r="O240" t="s">
        <v>47</v>
      </c>
      <c r="P240" t="s">
        <v>48</v>
      </c>
      <c r="Q240">
        <v>1</v>
      </c>
      <c r="R240" s="7">
        <v>6.5</v>
      </c>
      <c r="S240" s="7">
        <f t="shared" si="15"/>
        <v>6.5</v>
      </c>
      <c r="T240" s="7">
        <f t="shared" si="16"/>
        <v>1.17</v>
      </c>
      <c r="U240" s="7">
        <v>5.33</v>
      </c>
      <c r="V240" s="7">
        <f t="shared" si="17"/>
        <v>5.33</v>
      </c>
      <c r="W240" s="1">
        <v>42392</v>
      </c>
      <c r="X240" t="s">
        <v>423</v>
      </c>
      <c r="Y240" t="s">
        <v>424</v>
      </c>
      <c r="Z240" t="s">
        <v>291</v>
      </c>
      <c r="AA240" s="1">
        <v>42388</v>
      </c>
      <c r="AB240" t="s">
        <v>425</v>
      </c>
      <c r="AC240" s="57" t="s">
        <v>2302</v>
      </c>
    </row>
    <row r="241" spans="1:29">
      <c r="A241" t="s">
        <v>27</v>
      </c>
      <c r="B241" t="s">
        <v>28</v>
      </c>
      <c r="C241" t="s">
        <v>426</v>
      </c>
      <c r="D241" s="1">
        <v>42389</v>
      </c>
      <c r="E241" s="1">
        <v>42419</v>
      </c>
      <c r="F241" s="7">
        <v>512.22</v>
      </c>
      <c r="G241" s="7">
        <v>0</v>
      </c>
      <c r="I241" t="s">
        <v>30</v>
      </c>
      <c r="K241" t="s">
        <v>427</v>
      </c>
      <c r="M241" t="s">
        <v>32</v>
      </c>
      <c r="N241" t="s">
        <v>46</v>
      </c>
      <c r="O241" t="s">
        <v>47</v>
      </c>
      <c r="P241" t="s">
        <v>48</v>
      </c>
      <c r="Q241">
        <v>30</v>
      </c>
      <c r="R241" s="7">
        <v>6.5</v>
      </c>
      <c r="S241" s="7">
        <f t="shared" si="15"/>
        <v>195</v>
      </c>
      <c r="T241" s="7">
        <f t="shared" si="16"/>
        <v>35.099999999999994</v>
      </c>
      <c r="U241" s="7">
        <v>5.33</v>
      </c>
      <c r="V241" s="7">
        <f t="shared" si="17"/>
        <v>159.9</v>
      </c>
      <c r="W241" s="1">
        <v>42392</v>
      </c>
      <c r="X241" t="s">
        <v>76</v>
      </c>
      <c r="Y241" t="s">
        <v>77</v>
      </c>
      <c r="Z241" t="s">
        <v>78</v>
      </c>
      <c r="AA241" s="1">
        <v>42389</v>
      </c>
      <c r="AB241" t="s">
        <v>428</v>
      </c>
      <c r="AC241" s="57" t="s">
        <v>2302</v>
      </c>
    </row>
    <row r="242" spans="1:29">
      <c r="A242" t="s">
        <v>27</v>
      </c>
      <c r="B242" t="s">
        <v>28</v>
      </c>
      <c r="C242" t="s">
        <v>426</v>
      </c>
      <c r="D242" s="1">
        <v>42389</v>
      </c>
      <c r="E242" s="1">
        <v>42419</v>
      </c>
      <c r="F242" s="7">
        <v>0</v>
      </c>
      <c r="G242" s="7">
        <v>0</v>
      </c>
      <c r="I242" t="s">
        <v>30</v>
      </c>
      <c r="K242" t="s">
        <v>431</v>
      </c>
      <c r="M242" t="s">
        <v>32</v>
      </c>
      <c r="N242" t="s">
        <v>33</v>
      </c>
      <c r="O242" t="s">
        <v>34</v>
      </c>
      <c r="P242" t="s">
        <v>35</v>
      </c>
      <c r="Q242">
        <v>1</v>
      </c>
      <c r="R242" s="7">
        <v>6.4</v>
      </c>
      <c r="S242" s="7">
        <f t="shared" si="15"/>
        <v>6.4</v>
      </c>
      <c r="T242" s="7">
        <f t="shared" si="16"/>
        <v>1.1500000000000004</v>
      </c>
      <c r="U242" s="7">
        <v>5.25</v>
      </c>
      <c r="V242" s="7">
        <f t="shared" si="17"/>
        <v>5.25</v>
      </c>
      <c r="W242" s="1">
        <v>42392</v>
      </c>
      <c r="X242" t="s">
        <v>432</v>
      </c>
      <c r="Y242" t="s">
        <v>433</v>
      </c>
      <c r="Z242" t="s">
        <v>139</v>
      </c>
      <c r="AA242" s="1">
        <v>42389</v>
      </c>
      <c r="AB242" t="s">
        <v>434</v>
      </c>
      <c r="AC242" s="57" t="s">
        <v>2302</v>
      </c>
    </row>
    <row r="243" spans="1:29">
      <c r="A243" t="s">
        <v>27</v>
      </c>
      <c r="B243" t="s">
        <v>28</v>
      </c>
      <c r="C243" t="s">
        <v>426</v>
      </c>
      <c r="D243" s="1">
        <v>42389</v>
      </c>
      <c r="E243" s="1">
        <v>42419</v>
      </c>
      <c r="F243" s="7">
        <v>0</v>
      </c>
      <c r="G243" s="7">
        <v>0</v>
      </c>
      <c r="I243" t="s">
        <v>30</v>
      </c>
      <c r="K243" t="s">
        <v>431</v>
      </c>
      <c r="M243" t="s">
        <v>32</v>
      </c>
      <c r="N243" t="s">
        <v>223</v>
      </c>
      <c r="O243" t="s">
        <v>224</v>
      </c>
      <c r="P243" t="s">
        <v>225</v>
      </c>
      <c r="Q243">
        <v>1</v>
      </c>
      <c r="R243" s="7">
        <v>4.3499999999999996</v>
      </c>
      <c r="S243" s="7">
        <f t="shared" si="15"/>
        <v>4.3499999999999996</v>
      </c>
      <c r="T243" s="7">
        <f t="shared" si="16"/>
        <v>0.94999999999999973</v>
      </c>
      <c r="U243" s="7">
        <v>3.4</v>
      </c>
      <c r="V243" s="7">
        <f t="shared" si="17"/>
        <v>3.4</v>
      </c>
      <c r="W243" s="1">
        <v>42392</v>
      </c>
      <c r="X243" t="s">
        <v>432</v>
      </c>
      <c r="Y243" t="s">
        <v>433</v>
      </c>
      <c r="Z243" t="s">
        <v>139</v>
      </c>
      <c r="AA243" s="1">
        <v>42389</v>
      </c>
      <c r="AB243" t="s">
        <v>434</v>
      </c>
      <c r="AC243" s="57" t="s">
        <v>2302</v>
      </c>
    </row>
    <row r="244" spans="1:29">
      <c r="A244" t="s">
        <v>27</v>
      </c>
      <c r="B244" t="s">
        <v>28</v>
      </c>
      <c r="C244" t="s">
        <v>426</v>
      </c>
      <c r="D244" s="1">
        <v>42389</v>
      </c>
      <c r="E244" s="1">
        <v>42419</v>
      </c>
      <c r="F244" s="7">
        <v>0</v>
      </c>
      <c r="G244" s="7">
        <v>0</v>
      </c>
      <c r="I244" t="s">
        <v>30</v>
      </c>
      <c r="K244" t="s">
        <v>431</v>
      </c>
      <c r="M244" t="s">
        <v>32</v>
      </c>
      <c r="N244" t="s">
        <v>172</v>
      </c>
      <c r="O244" t="s">
        <v>173</v>
      </c>
      <c r="P244" t="s">
        <v>174</v>
      </c>
      <c r="Q244">
        <v>1</v>
      </c>
      <c r="R244" s="7">
        <v>7.1</v>
      </c>
      <c r="S244" s="7">
        <f t="shared" si="15"/>
        <v>7.1</v>
      </c>
      <c r="T244" s="7">
        <f t="shared" si="16"/>
        <v>1.2799999999999994</v>
      </c>
      <c r="U244" s="7">
        <v>5.82</v>
      </c>
      <c r="V244" s="7">
        <f t="shared" si="17"/>
        <v>5.82</v>
      </c>
      <c r="W244" s="1">
        <v>42392</v>
      </c>
      <c r="X244" t="s">
        <v>432</v>
      </c>
      <c r="Y244" t="s">
        <v>433</v>
      </c>
      <c r="Z244" t="s">
        <v>139</v>
      </c>
      <c r="AA244" s="1">
        <v>42389</v>
      </c>
      <c r="AB244" t="s">
        <v>434</v>
      </c>
      <c r="AC244" s="57" t="s">
        <v>2302</v>
      </c>
    </row>
    <row r="245" spans="1:29">
      <c r="A245" t="s">
        <v>27</v>
      </c>
      <c r="B245" t="s">
        <v>28</v>
      </c>
      <c r="C245" t="s">
        <v>426</v>
      </c>
      <c r="D245" s="1">
        <v>42389</v>
      </c>
      <c r="E245" s="1">
        <v>42419</v>
      </c>
      <c r="F245" s="7">
        <v>0</v>
      </c>
      <c r="G245" s="7">
        <v>0</v>
      </c>
      <c r="I245" t="s">
        <v>30</v>
      </c>
      <c r="K245" t="s">
        <v>429</v>
      </c>
      <c r="M245" t="s">
        <v>32</v>
      </c>
      <c r="N245" t="s">
        <v>46</v>
      </c>
      <c r="O245" t="s">
        <v>47</v>
      </c>
      <c r="P245" t="s">
        <v>48</v>
      </c>
      <c r="Q245">
        <v>30</v>
      </c>
      <c r="R245" s="7">
        <v>6.5</v>
      </c>
      <c r="S245" s="7">
        <f t="shared" si="15"/>
        <v>195</v>
      </c>
      <c r="T245" s="7">
        <f t="shared" si="16"/>
        <v>35.099999999999994</v>
      </c>
      <c r="U245" s="7">
        <v>5.33</v>
      </c>
      <c r="V245" s="7">
        <f t="shared" si="17"/>
        <v>159.9</v>
      </c>
      <c r="W245" s="1">
        <v>42392</v>
      </c>
      <c r="X245" t="s">
        <v>76</v>
      </c>
      <c r="Y245" t="s">
        <v>77</v>
      </c>
      <c r="Z245" t="s">
        <v>78</v>
      </c>
      <c r="AA245" s="1">
        <v>42389</v>
      </c>
      <c r="AB245" t="s">
        <v>430</v>
      </c>
      <c r="AC245" s="57" t="s">
        <v>2302</v>
      </c>
    </row>
    <row r="246" spans="1:29">
      <c r="A246" t="s">
        <v>27</v>
      </c>
      <c r="B246" t="s">
        <v>28</v>
      </c>
      <c r="C246" t="s">
        <v>426</v>
      </c>
      <c r="D246" s="1">
        <v>42389</v>
      </c>
      <c r="E246" s="1">
        <v>42419</v>
      </c>
      <c r="F246" s="7">
        <v>0</v>
      </c>
      <c r="G246" s="7">
        <v>0</v>
      </c>
      <c r="I246" t="s">
        <v>30</v>
      </c>
      <c r="K246" t="s">
        <v>435</v>
      </c>
      <c r="M246" t="s">
        <v>32</v>
      </c>
      <c r="N246" t="s">
        <v>46</v>
      </c>
      <c r="O246" t="s">
        <v>47</v>
      </c>
      <c r="P246" t="s">
        <v>48</v>
      </c>
      <c r="Q246">
        <v>30</v>
      </c>
      <c r="R246" s="7">
        <v>6.5</v>
      </c>
      <c r="S246" s="7">
        <f t="shared" si="15"/>
        <v>195</v>
      </c>
      <c r="T246" s="7">
        <f t="shared" si="16"/>
        <v>35.099999999999994</v>
      </c>
      <c r="U246" s="7">
        <v>5.33</v>
      </c>
      <c r="V246" s="7">
        <f t="shared" si="17"/>
        <v>159.9</v>
      </c>
      <c r="W246" s="1">
        <v>42392</v>
      </c>
      <c r="X246" t="s">
        <v>76</v>
      </c>
      <c r="Y246" t="s">
        <v>77</v>
      </c>
      <c r="Z246" t="s">
        <v>78</v>
      </c>
      <c r="AA246" s="1">
        <v>42389</v>
      </c>
      <c r="AB246" t="s">
        <v>436</v>
      </c>
      <c r="AC246" s="57" t="s">
        <v>2302</v>
      </c>
    </row>
    <row r="247" spans="1:29">
      <c r="A247" t="s">
        <v>27</v>
      </c>
      <c r="B247" t="s">
        <v>28</v>
      </c>
      <c r="C247" t="s">
        <v>426</v>
      </c>
      <c r="D247" s="1">
        <v>42389</v>
      </c>
      <c r="E247" s="1">
        <v>42419</v>
      </c>
      <c r="F247" s="7">
        <v>0</v>
      </c>
      <c r="G247" s="7">
        <v>0</v>
      </c>
      <c r="I247" t="s">
        <v>30</v>
      </c>
      <c r="K247">
        <v>4500135331</v>
      </c>
      <c r="M247" t="s">
        <v>32</v>
      </c>
      <c r="N247" t="s">
        <v>306</v>
      </c>
      <c r="O247" t="s">
        <v>307</v>
      </c>
      <c r="P247" t="s">
        <v>308</v>
      </c>
      <c r="Q247">
        <v>2</v>
      </c>
      <c r="R247" s="7">
        <v>7.75</v>
      </c>
      <c r="S247" s="7">
        <f t="shared" si="15"/>
        <v>15.5</v>
      </c>
      <c r="T247" s="7">
        <f t="shared" si="16"/>
        <v>2.7799999999999994</v>
      </c>
      <c r="U247" s="7">
        <v>6.36</v>
      </c>
      <c r="V247" s="7">
        <f t="shared" si="17"/>
        <v>12.72</v>
      </c>
      <c r="W247" s="1">
        <v>42392</v>
      </c>
      <c r="X247" t="s">
        <v>378</v>
      </c>
      <c r="Y247" t="s">
        <v>379</v>
      </c>
      <c r="Z247" t="s">
        <v>291</v>
      </c>
      <c r="AA247" s="1">
        <v>42389</v>
      </c>
      <c r="AB247" t="s">
        <v>437</v>
      </c>
      <c r="AC247" s="57" t="s">
        <v>2302</v>
      </c>
    </row>
    <row r="248" spans="1:29">
      <c r="A248" t="s">
        <v>27</v>
      </c>
      <c r="B248" t="s">
        <v>28</v>
      </c>
      <c r="C248" t="s">
        <v>426</v>
      </c>
      <c r="D248" s="1">
        <v>42389</v>
      </c>
      <c r="E248" s="1">
        <v>42419</v>
      </c>
      <c r="F248" s="7">
        <v>0</v>
      </c>
      <c r="G248" s="7">
        <v>0</v>
      </c>
      <c r="I248" t="s">
        <v>30</v>
      </c>
      <c r="K248" t="s">
        <v>438</v>
      </c>
      <c r="M248" t="s">
        <v>32</v>
      </c>
      <c r="N248" t="s">
        <v>46</v>
      </c>
      <c r="O248" t="s">
        <v>47</v>
      </c>
      <c r="P248" t="s">
        <v>48</v>
      </c>
      <c r="Q248">
        <v>1</v>
      </c>
      <c r="R248" s="7">
        <v>6.5</v>
      </c>
      <c r="S248" s="7">
        <f t="shared" si="15"/>
        <v>6.5</v>
      </c>
      <c r="T248" s="7">
        <f t="shared" si="16"/>
        <v>1.17</v>
      </c>
      <c r="U248" s="7">
        <v>5.33</v>
      </c>
      <c r="V248" s="7">
        <f t="shared" si="17"/>
        <v>5.33</v>
      </c>
      <c r="W248" s="1">
        <v>42392</v>
      </c>
      <c r="X248" t="s">
        <v>439</v>
      </c>
      <c r="Y248" t="s">
        <v>440</v>
      </c>
      <c r="Z248" t="s">
        <v>38</v>
      </c>
      <c r="AA248" s="1">
        <v>42389</v>
      </c>
      <c r="AB248" t="s">
        <v>441</v>
      </c>
      <c r="AC248" s="57" t="s">
        <v>2302</v>
      </c>
    </row>
    <row r="249" spans="1:29">
      <c r="A249" t="s">
        <v>27</v>
      </c>
      <c r="B249" t="s">
        <v>28</v>
      </c>
      <c r="C249" t="s">
        <v>450</v>
      </c>
      <c r="D249" s="1">
        <v>42390</v>
      </c>
      <c r="E249" s="1">
        <v>42420</v>
      </c>
      <c r="F249" s="7">
        <v>37.31</v>
      </c>
      <c r="G249" s="7">
        <v>0</v>
      </c>
      <c r="I249" t="s">
        <v>30</v>
      </c>
      <c r="K249" t="s">
        <v>451</v>
      </c>
      <c r="M249" t="s">
        <v>32</v>
      </c>
      <c r="N249" t="s">
        <v>46</v>
      </c>
      <c r="O249" t="s">
        <v>47</v>
      </c>
      <c r="P249" t="s">
        <v>48</v>
      </c>
      <c r="Q249">
        <v>1</v>
      </c>
      <c r="R249" s="7">
        <v>6.5</v>
      </c>
      <c r="S249" s="7">
        <f t="shared" si="15"/>
        <v>6.5</v>
      </c>
      <c r="T249" s="7">
        <f t="shared" si="16"/>
        <v>1.17</v>
      </c>
      <c r="U249" s="7">
        <v>5.33</v>
      </c>
      <c r="V249" s="7">
        <f t="shared" si="17"/>
        <v>5.33</v>
      </c>
      <c r="W249" s="1">
        <v>42392</v>
      </c>
      <c r="X249" t="s">
        <v>125</v>
      </c>
      <c r="Y249" t="s">
        <v>126</v>
      </c>
      <c r="Z249" t="s">
        <v>51</v>
      </c>
      <c r="AA249" s="1">
        <v>42390</v>
      </c>
      <c r="AB249" t="s">
        <v>452</v>
      </c>
      <c r="AC249" s="57" t="s">
        <v>2305</v>
      </c>
    </row>
    <row r="250" spans="1:29">
      <c r="A250" t="s">
        <v>27</v>
      </c>
      <c r="B250" t="s">
        <v>28</v>
      </c>
      <c r="C250" t="s">
        <v>450</v>
      </c>
      <c r="D250" s="1">
        <v>42390</v>
      </c>
      <c r="E250" s="1">
        <v>42420</v>
      </c>
      <c r="F250" s="7">
        <v>0</v>
      </c>
      <c r="G250" s="7">
        <v>0</v>
      </c>
      <c r="I250" t="s">
        <v>30</v>
      </c>
      <c r="K250" t="s">
        <v>94</v>
      </c>
      <c r="M250" t="s">
        <v>32</v>
      </c>
      <c r="N250" t="s">
        <v>46</v>
      </c>
      <c r="O250" t="s">
        <v>47</v>
      </c>
      <c r="P250" t="s">
        <v>48</v>
      </c>
      <c r="Q250">
        <v>1</v>
      </c>
      <c r="R250" s="7">
        <v>6.5</v>
      </c>
      <c r="S250" s="7">
        <f t="shared" si="15"/>
        <v>6.5</v>
      </c>
      <c r="T250" s="7">
        <f t="shared" si="16"/>
        <v>1.17</v>
      </c>
      <c r="U250" s="7">
        <v>5.33</v>
      </c>
      <c r="V250" s="7">
        <f t="shared" si="17"/>
        <v>5.33</v>
      </c>
      <c r="W250" s="1">
        <v>42392</v>
      </c>
      <c r="X250" t="s">
        <v>192</v>
      </c>
      <c r="Y250" t="s">
        <v>193</v>
      </c>
      <c r="Z250" t="s">
        <v>51</v>
      </c>
      <c r="AA250" s="1">
        <v>42390</v>
      </c>
      <c r="AB250" t="s">
        <v>454</v>
      </c>
      <c r="AC250" s="57" t="s">
        <v>2305</v>
      </c>
    </row>
    <row r="251" spans="1:29">
      <c r="A251" t="s">
        <v>27</v>
      </c>
      <c r="B251" t="s">
        <v>28</v>
      </c>
      <c r="C251" t="s">
        <v>450</v>
      </c>
      <c r="D251" s="1">
        <v>42390</v>
      </c>
      <c r="E251" s="1">
        <v>42420</v>
      </c>
      <c r="F251" s="7">
        <v>0</v>
      </c>
      <c r="G251" s="7">
        <v>0</v>
      </c>
      <c r="I251" t="s">
        <v>30</v>
      </c>
      <c r="K251" t="s">
        <v>94</v>
      </c>
      <c r="M251" t="s">
        <v>32</v>
      </c>
      <c r="N251" t="s">
        <v>46</v>
      </c>
      <c r="O251" t="s">
        <v>47</v>
      </c>
      <c r="P251" t="s">
        <v>48</v>
      </c>
      <c r="Q251">
        <v>2</v>
      </c>
      <c r="R251" s="7">
        <v>6.5</v>
      </c>
      <c r="S251" s="7">
        <f t="shared" si="15"/>
        <v>13</v>
      </c>
      <c r="T251" s="7">
        <f t="shared" si="16"/>
        <v>2.34</v>
      </c>
      <c r="U251" s="7">
        <v>5.33</v>
      </c>
      <c r="V251" s="7">
        <f t="shared" si="17"/>
        <v>10.66</v>
      </c>
      <c r="W251" s="1">
        <v>42392</v>
      </c>
      <c r="X251" t="s">
        <v>192</v>
      </c>
      <c r="Y251" t="s">
        <v>193</v>
      </c>
      <c r="Z251" t="s">
        <v>51</v>
      </c>
      <c r="AA251" s="1">
        <v>42390</v>
      </c>
      <c r="AB251" t="s">
        <v>453</v>
      </c>
      <c r="AC251" s="57" t="s">
        <v>2305</v>
      </c>
    </row>
    <row r="252" spans="1:29">
      <c r="A252" t="s">
        <v>27</v>
      </c>
      <c r="B252" t="s">
        <v>28</v>
      </c>
      <c r="C252" t="s">
        <v>450</v>
      </c>
      <c r="D252" s="1">
        <v>42390</v>
      </c>
      <c r="E252" s="1">
        <v>42420</v>
      </c>
      <c r="F252" s="7">
        <v>0</v>
      </c>
      <c r="G252" s="7">
        <v>0</v>
      </c>
      <c r="I252" t="s">
        <v>30</v>
      </c>
      <c r="K252" t="s">
        <v>94</v>
      </c>
      <c r="M252" t="s">
        <v>32</v>
      </c>
      <c r="N252" t="s">
        <v>46</v>
      </c>
      <c r="O252" t="s">
        <v>47</v>
      </c>
      <c r="P252" t="s">
        <v>48</v>
      </c>
      <c r="Q252">
        <v>3</v>
      </c>
      <c r="R252" s="7">
        <v>6.5</v>
      </c>
      <c r="S252" s="7">
        <f t="shared" si="15"/>
        <v>19.5</v>
      </c>
      <c r="T252" s="7">
        <f t="shared" si="16"/>
        <v>3.51</v>
      </c>
      <c r="U252" s="7">
        <v>5.33</v>
      </c>
      <c r="V252" s="7">
        <f t="shared" si="17"/>
        <v>15.99</v>
      </c>
      <c r="W252" s="1">
        <v>42392</v>
      </c>
      <c r="X252" t="s">
        <v>192</v>
      </c>
      <c r="Y252" t="s">
        <v>193</v>
      </c>
      <c r="Z252" t="s">
        <v>51</v>
      </c>
      <c r="AA252" s="1">
        <v>42390</v>
      </c>
      <c r="AB252" t="s">
        <v>454</v>
      </c>
      <c r="AC252" s="57" t="s">
        <v>2305</v>
      </c>
    </row>
    <row r="253" spans="1:29">
      <c r="A253" t="s">
        <v>27</v>
      </c>
      <c r="B253" t="s">
        <v>28</v>
      </c>
      <c r="C253" t="s">
        <v>455</v>
      </c>
      <c r="D253" s="1">
        <v>42390</v>
      </c>
      <c r="E253" s="1">
        <v>42420</v>
      </c>
      <c r="F253" s="7">
        <v>45.83</v>
      </c>
      <c r="G253" s="7">
        <v>0</v>
      </c>
      <c r="I253" t="s">
        <v>30</v>
      </c>
      <c r="K253" t="s">
        <v>94</v>
      </c>
      <c r="M253" t="s">
        <v>32</v>
      </c>
      <c r="N253" t="s">
        <v>186</v>
      </c>
      <c r="O253" t="s">
        <v>187</v>
      </c>
      <c r="P253" t="s">
        <v>48</v>
      </c>
      <c r="Q253">
        <v>1</v>
      </c>
      <c r="R253" s="7">
        <v>10.39</v>
      </c>
      <c r="S253" s="7">
        <f t="shared" si="15"/>
        <v>10.39</v>
      </c>
      <c r="T253" s="7">
        <f t="shared" si="16"/>
        <v>1.870000000000001</v>
      </c>
      <c r="U253" s="7">
        <v>8.52</v>
      </c>
      <c r="V253" s="7">
        <f t="shared" si="17"/>
        <v>8.52</v>
      </c>
      <c r="W253" s="1">
        <v>42392</v>
      </c>
      <c r="X253" t="s">
        <v>456</v>
      </c>
      <c r="Y253" t="s">
        <v>457</v>
      </c>
      <c r="Z253" t="s">
        <v>38</v>
      </c>
      <c r="AA253" s="1">
        <v>42390</v>
      </c>
      <c r="AB253" t="s">
        <v>458</v>
      </c>
      <c r="AC253" s="57" t="s">
        <v>2302</v>
      </c>
    </row>
    <row r="254" spans="1:29">
      <c r="A254" t="s">
        <v>27</v>
      </c>
      <c r="B254" t="s">
        <v>28</v>
      </c>
      <c r="C254" t="s">
        <v>455</v>
      </c>
      <c r="D254" s="1">
        <v>42390</v>
      </c>
      <c r="E254" s="1">
        <v>42420</v>
      </c>
      <c r="F254" s="7">
        <v>0</v>
      </c>
      <c r="G254" s="7">
        <v>0</v>
      </c>
      <c r="I254" t="s">
        <v>30</v>
      </c>
      <c r="K254" t="s">
        <v>461</v>
      </c>
      <c r="M254" t="s">
        <v>32</v>
      </c>
      <c r="N254" t="s">
        <v>46</v>
      </c>
      <c r="O254" t="s">
        <v>47</v>
      </c>
      <c r="P254" t="s">
        <v>48</v>
      </c>
      <c r="Q254">
        <v>2</v>
      </c>
      <c r="R254" s="7">
        <v>6.5</v>
      </c>
      <c r="S254" s="7">
        <f t="shared" si="15"/>
        <v>13</v>
      </c>
      <c r="T254" s="7">
        <f t="shared" si="16"/>
        <v>2.34</v>
      </c>
      <c r="U254" s="7">
        <v>5.33</v>
      </c>
      <c r="V254" s="7">
        <f t="shared" si="17"/>
        <v>10.66</v>
      </c>
      <c r="W254" s="1">
        <v>42392</v>
      </c>
      <c r="X254" t="s">
        <v>125</v>
      </c>
      <c r="Y254" t="s">
        <v>126</v>
      </c>
      <c r="Z254" t="s">
        <v>51</v>
      </c>
      <c r="AA254" s="1">
        <v>42390</v>
      </c>
      <c r="AB254" t="s">
        <v>462</v>
      </c>
      <c r="AC254" s="57" t="s">
        <v>2305</v>
      </c>
    </row>
    <row r="255" spans="1:29">
      <c r="A255" t="s">
        <v>27</v>
      </c>
      <c r="B255" t="s">
        <v>28</v>
      </c>
      <c r="C255" t="s">
        <v>455</v>
      </c>
      <c r="D255" s="1">
        <v>42390</v>
      </c>
      <c r="E255" s="1">
        <v>42420</v>
      </c>
      <c r="F255" s="7">
        <v>0</v>
      </c>
      <c r="G255" s="7">
        <v>0</v>
      </c>
      <c r="I255" t="s">
        <v>30</v>
      </c>
      <c r="K255" t="s">
        <v>459</v>
      </c>
      <c r="M255" t="s">
        <v>32</v>
      </c>
      <c r="N255" t="s">
        <v>46</v>
      </c>
      <c r="O255" t="s">
        <v>47</v>
      </c>
      <c r="P255" t="s">
        <v>48</v>
      </c>
      <c r="Q255">
        <v>5</v>
      </c>
      <c r="R255" s="7">
        <v>6.5</v>
      </c>
      <c r="S255" s="7">
        <f t="shared" si="15"/>
        <v>32.5</v>
      </c>
      <c r="T255" s="7">
        <f t="shared" si="16"/>
        <v>5.85</v>
      </c>
      <c r="U255" s="7">
        <v>5.33</v>
      </c>
      <c r="V255" s="7">
        <f t="shared" si="17"/>
        <v>26.65</v>
      </c>
      <c r="W255" s="1">
        <v>42392</v>
      </c>
      <c r="X255" t="s">
        <v>125</v>
      </c>
      <c r="Y255" t="s">
        <v>126</v>
      </c>
      <c r="Z255" t="s">
        <v>51</v>
      </c>
      <c r="AA255" s="1">
        <v>42390</v>
      </c>
      <c r="AB255" t="s">
        <v>460</v>
      </c>
      <c r="AC255" s="57" t="s">
        <v>2305</v>
      </c>
    </row>
    <row r="256" spans="1:29">
      <c r="A256" t="s">
        <v>27</v>
      </c>
      <c r="B256" t="s">
        <v>28</v>
      </c>
      <c r="C256" t="s">
        <v>463</v>
      </c>
      <c r="D256" s="1">
        <v>42391</v>
      </c>
      <c r="E256" s="1">
        <v>42421</v>
      </c>
      <c r="F256" s="7">
        <v>5.33</v>
      </c>
      <c r="G256" s="7">
        <v>0</v>
      </c>
      <c r="I256" t="s">
        <v>30</v>
      </c>
      <c r="K256">
        <v>19999999</v>
      </c>
      <c r="M256" t="s">
        <v>32</v>
      </c>
      <c r="N256" t="s">
        <v>46</v>
      </c>
      <c r="O256" t="s">
        <v>47</v>
      </c>
      <c r="P256" t="s">
        <v>48</v>
      </c>
      <c r="Q256">
        <v>1</v>
      </c>
      <c r="R256" s="7">
        <v>6.5</v>
      </c>
      <c r="S256" s="7">
        <f t="shared" si="15"/>
        <v>6.5</v>
      </c>
      <c r="T256" s="7">
        <f t="shared" si="16"/>
        <v>1.17</v>
      </c>
      <c r="U256" s="7">
        <v>5.33</v>
      </c>
      <c r="V256" s="7">
        <f t="shared" si="17"/>
        <v>5.33</v>
      </c>
      <c r="W256" s="1">
        <v>42392</v>
      </c>
      <c r="X256" t="s">
        <v>54</v>
      </c>
      <c r="Y256" t="s">
        <v>55</v>
      </c>
      <c r="Z256" t="s">
        <v>56</v>
      </c>
      <c r="AA256" s="1">
        <v>42391</v>
      </c>
      <c r="AB256" t="s">
        <v>464</v>
      </c>
      <c r="AC256" s="57" t="s">
        <v>2302</v>
      </c>
    </row>
    <row r="257" spans="1:29">
      <c r="A257" t="s">
        <v>27</v>
      </c>
      <c r="B257" t="s">
        <v>28</v>
      </c>
      <c r="C257" t="s">
        <v>470</v>
      </c>
      <c r="D257" s="1">
        <v>42393</v>
      </c>
      <c r="E257" s="1">
        <v>42423</v>
      </c>
      <c r="F257" s="7">
        <v>15.99</v>
      </c>
      <c r="G257" s="7">
        <v>0</v>
      </c>
      <c r="I257" t="s">
        <v>30</v>
      </c>
      <c r="K257">
        <v>67396179</v>
      </c>
      <c r="M257" t="s">
        <v>32</v>
      </c>
      <c r="N257" t="s">
        <v>46</v>
      </c>
      <c r="O257" t="s">
        <v>47</v>
      </c>
      <c r="P257" t="s">
        <v>48</v>
      </c>
      <c r="Q257">
        <v>1</v>
      </c>
      <c r="R257" s="7">
        <v>6.5</v>
      </c>
      <c r="S257" s="7">
        <f t="shared" si="15"/>
        <v>6.5</v>
      </c>
      <c r="T257" s="7">
        <f t="shared" si="16"/>
        <v>1.17</v>
      </c>
      <c r="U257" s="7">
        <v>5.33</v>
      </c>
      <c r="V257" s="7">
        <f t="shared" si="17"/>
        <v>5.33</v>
      </c>
      <c r="W257" s="1">
        <v>42399</v>
      </c>
      <c r="X257" t="s">
        <v>59</v>
      </c>
      <c r="Y257" t="s">
        <v>60</v>
      </c>
      <c r="Z257" t="s">
        <v>61</v>
      </c>
      <c r="AA257" s="1">
        <v>42393</v>
      </c>
      <c r="AB257" t="s">
        <v>471</v>
      </c>
      <c r="AC257" s="57" t="s">
        <v>2302</v>
      </c>
    </row>
    <row r="258" spans="1:29">
      <c r="A258" t="s">
        <v>27</v>
      </c>
      <c r="B258" t="s">
        <v>28</v>
      </c>
      <c r="C258" t="s">
        <v>470</v>
      </c>
      <c r="D258" s="1">
        <v>42393</v>
      </c>
      <c r="E258" s="1">
        <v>42423</v>
      </c>
      <c r="F258" s="7">
        <v>0</v>
      </c>
      <c r="G258" s="7">
        <v>0</v>
      </c>
      <c r="I258" t="s">
        <v>30</v>
      </c>
      <c r="K258">
        <v>19999999</v>
      </c>
      <c r="M258" t="s">
        <v>32</v>
      </c>
      <c r="N258" t="s">
        <v>46</v>
      </c>
      <c r="O258" t="s">
        <v>47</v>
      </c>
      <c r="P258" t="s">
        <v>48</v>
      </c>
      <c r="Q258">
        <v>1</v>
      </c>
      <c r="R258" s="7">
        <v>6.5</v>
      </c>
      <c r="S258" s="7">
        <f t="shared" si="15"/>
        <v>6.5</v>
      </c>
      <c r="T258" s="7">
        <f t="shared" si="16"/>
        <v>1.17</v>
      </c>
      <c r="U258" s="7">
        <v>5.33</v>
      </c>
      <c r="V258" s="7">
        <f t="shared" si="17"/>
        <v>5.33</v>
      </c>
      <c r="W258" s="1">
        <v>42399</v>
      </c>
      <c r="X258" t="s">
        <v>54</v>
      </c>
      <c r="Y258" t="s">
        <v>55</v>
      </c>
      <c r="Z258" t="s">
        <v>56</v>
      </c>
      <c r="AA258" s="1">
        <v>42393</v>
      </c>
      <c r="AB258" t="s">
        <v>472</v>
      </c>
      <c r="AC258" s="57" t="s">
        <v>2302</v>
      </c>
    </row>
    <row r="259" spans="1:29">
      <c r="A259" t="s">
        <v>27</v>
      </c>
      <c r="B259" t="s">
        <v>28</v>
      </c>
      <c r="C259" t="s">
        <v>470</v>
      </c>
      <c r="D259" s="1">
        <v>42393</v>
      </c>
      <c r="E259" s="1">
        <v>42423</v>
      </c>
      <c r="F259" s="7">
        <v>0</v>
      </c>
      <c r="G259" s="7">
        <v>0</v>
      </c>
      <c r="I259" t="s">
        <v>30</v>
      </c>
      <c r="K259">
        <v>4500135481</v>
      </c>
      <c r="M259" t="s">
        <v>32</v>
      </c>
      <c r="N259" t="s">
        <v>46</v>
      </c>
      <c r="O259" t="s">
        <v>47</v>
      </c>
      <c r="P259" t="s">
        <v>48</v>
      </c>
      <c r="Q259">
        <v>1</v>
      </c>
      <c r="R259" s="7">
        <v>6.5</v>
      </c>
      <c r="S259" s="7">
        <f t="shared" si="15"/>
        <v>6.5</v>
      </c>
      <c r="T259" s="7">
        <f t="shared" si="16"/>
        <v>1.17</v>
      </c>
      <c r="U259" s="7">
        <v>5.33</v>
      </c>
      <c r="V259" s="7">
        <f t="shared" si="17"/>
        <v>5.33</v>
      </c>
      <c r="W259" s="1">
        <v>42399</v>
      </c>
      <c r="X259" t="s">
        <v>378</v>
      </c>
      <c r="Y259" t="s">
        <v>379</v>
      </c>
      <c r="Z259" t="s">
        <v>291</v>
      </c>
      <c r="AA259" s="1">
        <v>42393</v>
      </c>
      <c r="AB259" t="s">
        <v>473</v>
      </c>
      <c r="AC259" s="57" t="s">
        <v>2302</v>
      </c>
    </row>
    <row r="260" spans="1:29">
      <c r="A260" t="s">
        <v>27</v>
      </c>
      <c r="B260" t="s">
        <v>28</v>
      </c>
      <c r="C260" t="s">
        <v>474</v>
      </c>
      <c r="D260" s="1">
        <v>42394</v>
      </c>
      <c r="E260" s="1">
        <v>42424</v>
      </c>
      <c r="F260" s="7">
        <v>229.68</v>
      </c>
      <c r="G260" s="7">
        <v>0</v>
      </c>
      <c r="I260" t="s">
        <v>30</v>
      </c>
      <c r="K260" t="s">
        <v>475</v>
      </c>
      <c r="M260" t="s">
        <v>32</v>
      </c>
      <c r="N260" t="s">
        <v>172</v>
      </c>
      <c r="O260" t="s">
        <v>173</v>
      </c>
      <c r="P260" t="s">
        <v>174</v>
      </c>
      <c r="Q260">
        <v>1</v>
      </c>
      <c r="R260" s="7">
        <v>7.1</v>
      </c>
      <c r="S260" s="7">
        <f t="shared" si="15"/>
        <v>7.1</v>
      </c>
      <c r="T260" s="7">
        <f t="shared" si="16"/>
        <v>1.2799999999999994</v>
      </c>
      <c r="U260" s="7">
        <v>5.82</v>
      </c>
      <c r="V260" s="7">
        <f t="shared" si="17"/>
        <v>5.82</v>
      </c>
      <c r="W260" s="1">
        <v>42399</v>
      </c>
      <c r="X260" t="s">
        <v>309</v>
      </c>
      <c r="Y260" t="s">
        <v>310</v>
      </c>
      <c r="Z260" t="s">
        <v>139</v>
      </c>
      <c r="AA260" s="1">
        <v>42394</v>
      </c>
      <c r="AB260" t="s">
        <v>476</v>
      </c>
      <c r="AC260" s="57" t="s">
        <v>2302</v>
      </c>
    </row>
    <row r="261" spans="1:29">
      <c r="A261" t="s">
        <v>27</v>
      </c>
      <c r="B261" t="s">
        <v>28</v>
      </c>
      <c r="C261" t="s">
        <v>474</v>
      </c>
      <c r="D261" s="1">
        <v>42394</v>
      </c>
      <c r="E261" s="1">
        <v>42424</v>
      </c>
      <c r="F261" s="7">
        <v>0</v>
      </c>
      <c r="G261" s="7">
        <v>0</v>
      </c>
      <c r="I261" t="s">
        <v>30</v>
      </c>
      <c r="K261" t="s">
        <v>94</v>
      </c>
      <c r="M261" t="s">
        <v>32</v>
      </c>
      <c r="N261" t="s">
        <v>46</v>
      </c>
      <c r="O261" t="s">
        <v>47</v>
      </c>
      <c r="P261" t="s">
        <v>48</v>
      </c>
      <c r="Q261">
        <v>1</v>
      </c>
      <c r="R261" s="7">
        <v>6.5</v>
      </c>
      <c r="S261" s="7">
        <f t="shared" si="15"/>
        <v>6.5</v>
      </c>
      <c r="T261" s="7">
        <f t="shared" si="16"/>
        <v>1.17</v>
      </c>
      <c r="U261" s="7">
        <v>5.33</v>
      </c>
      <c r="V261" s="7">
        <f t="shared" si="17"/>
        <v>5.33</v>
      </c>
      <c r="W261" s="1">
        <v>42399</v>
      </c>
      <c r="X261" t="s">
        <v>478</v>
      </c>
      <c r="Y261" t="s">
        <v>479</v>
      </c>
      <c r="Z261" t="s">
        <v>51</v>
      </c>
      <c r="AA261" s="1">
        <v>42394</v>
      </c>
      <c r="AB261" t="s">
        <v>480</v>
      </c>
      <c r="AC261" s="57" t="s">
        <v>2308</v>
      </c>
    </row>
    <row r="262" spans="1:29">
      <c r="A262" t="s">
        <v>27</v>
      </c>
      <c r="B262" t="s">
        <v>28</v>
      </c>
      <c r="C262" t="s">
        <v>474</v>
      </c>
      <c r="D262" s="1">
        <v>42394</v>
      </c>
      <c r="E262" s="1">
        <v>42424</v>
      </c>
      <c r="F262" s="7">
        <v>0</v>
      </c>
      <c r="G262" s="7">
        <v>0</v>
      </c>
      <c r="I262" t="s">
        <v>30</v>
      </c>
      <c r="K262" t="s">
        <v>94</v>
      </c>
      <c r="M262" t="s">
        <v>32</v>
      </c>
      <c r="N262" t="s">
        <v>46</v>
      </c>
      <c r="O262" t="s">
        <v>47</v>
      </c>
      <c r="P262" t="s">
        <v>48</v>
      </c>
      <c r="Q262">
        <v>2</v>
      </c>
      <c r="R262" s="7">
        <v>6.5</v>
      </c>
      <c r="S262" s="7">
        <f t="shared" si="15"/>
        <v>13</v>
      </c>
      <c r="T262" s="7">
        <f t="shared" si="16"/>
        <v>2.34</v>
      </c>
      <c r="U262" s="7">
        <v>5.33</v>
      </c>
      <c r="V262" s="7">
        <f t="shared" si="17"/>
        <v>10.66</v>
      </c>
      <c r="W262" s="1">
        <v>42399</v>
      </c>
      <c r="X262" t="s">
        <v>478</v>
      </c>
      <c r="Y262" t="s">
        <v>479</v>
      </c>
      <c r="Z262" t="s">
        <v>51</v>
      </c>
      <c r="AA262" s="1">
        <v>42394</v>
      </c>
      <c r="AB262" t="s">
        <v>480</v>
      </c>
      <c r="AC262" s="57" t="s">
        <v>2308</v>
      </c>
    </row>
    <row r="263" spans="1:29">
      <c r="A263" t="s">
        <v>27</v>
      </c>
      <c r="B263" t="s">
        <v>28</v>
      </c>
      <c r="C263" t="s">
        <v>474</v>
      </c>
      <c r="D263" s="1">
        <v>42394</v>
      </c>
      <c r="E263" s="1">
        <v>42424</v>
      </c>
      <c r="F263" s="7">
        <v>0</v>
      </c>
      <c r="G263" s="7">
        <v>0</v>
      </c>
      <c r="I263" t="s">
        <v>30</v>
      </c>
      <c r="K263" t="s">
        <v>94</v>
      </c>
      <c r="M263" t="s">
        <v>32</v>
      </c>
      <c r="N263" t="s">
        <v>46</v>
      </c>
      <c r="O263" t="s">
        <v>47</v>
      </c>
      <c r="P263" t="s">
        <v>48</v>
      </c>
      <c r="Q263">
        <v>6</v>
      </c>
      <c r="R263" s="7">
        <v>6.5</v>
      </c>
      <c r="S263" s="7">
        <f t="shared" si="15"/>
        <v>39</v>
      </c>
      <c r="T263" s="7">
        <f t="shared" si="16"/>
        <v>7.02</v>
      </c>
      <c r="U263" s="7">
        <v>5.33</v>
      </c>
      <c r="V263" s="7">
        <f t="shared" si="17"/>
        <v>31.98</v>
      </c>
      <c r="W263" s="1">
        <v>42399</v>
      </c>
      <c r="X263" t="s">
        <v>478</v>
      </c>
      <c r="Y263" t="s">
        <v>479</v>
      </c>
      <c r="Z263" t="s">
        <v>51</v>
      </c>
      <c r="AA263" s="1">
        <v>42394</v>
      </c>
      <c r="AB263" t="s">
        <v>480</v>
      </c>
      <c r="AC263" s="57" t="s">
        <v>2308</v>
      </c>
    </row>
    <row r="264" spans="1:29">
      <c r="A264" t="s">
        <v>27</v>
      </c>
      <c r="B264" t="s">
        <v>28</v>
      </c>
      <c r="C264" t="s">
        <v>474</v>
      </c>
      <c r="D264" s="1">
        <v>42394</v>
      </c>
      <c r="E264" s="1">
        <v>42424</v>
      </c>
      <c r="F264" s="7">
        <v>0</v>
      </c>
      <c r="G264" s="7">
        <v>0</v>
      </c>
      <c r="I264" t="s">
        <v>30</v>
      </c>
      <c r="K264" t="s">
        <v>483</v>
      </c>
      <c r="M264" t="s">
        <v>32</v>
      </c>
      <c r="N264" t="s">
        <v>46</v>
      </c>
      <c r="O264" t="s">
        <v>47</v>
      </c>
      <c r="P264" t="s">
        <v>48</v>
      </c>
      <c r="Q264">
        <v>6</v>
      </c>
      <c r="R264" s="7">
        <v>6.5</v>
      </c>
      <c r="S264" s="7">
        <f t="shared" si="15"/>
        <v>39</v>
      </c>
      <c r="T264" s="7">
        <f t="shared" si="16"/>
        <v>7.02</v>
      </c>
      <c r="U264" s="7">
        <v>5.33</v>
      </c>
      <c r="V264" s="7">
        <f t="shared" si="17"/>
        <v>31.98</v>
      </c>
      <c r="W264" s="1">
        <v>42399</v>
      </c>
      <c r="X264" t="s">
        <v>125</v>
      </c>
      <c r="Y264" t="s">
        <v>126</v>
      </c>
      <c r="Z264" t="s">
        <v>51</v>
      </c>
      <c r="AA264" s="1">
        <v>42394</v>
      </c>
      <c r="AB264" t="s">
        <v>484</v>
      </c>
      <c r="AC264" s="57" t="s">
        <v>2305</v>
      </c>
    </row>
    <row r="265" spans="1:29">
      <c r="A265" t="s">
        <v>27</v>
      </c>
      <c r="B265" t="s">
        <v>28</v>
      </c>
      <c r="C265" t="s">
        <v>474</v>
      </c>
      <c r="D265" s="1">
        <v>42394</v>
      </c>
      <c r="E265" s="1">
        <v>42424</v>
      </c>
      <c r="F265" s="7">
        <v>0</v>
      </c>
      <c r="G265" s="7">
        <v>0</v>
      </c>
      <c r="I265" t="s">
        <v>30</v>
      </c>
      <c r="K265" t="s">
        <v>481</v>
      </c>
      <c r="M265" t="s">
        <v>32</v>
      </c>
      <c r="N265" t="s">
        <v>46</v>
      </c>
      <c r="O265" t="s">
        <v>47</v>
      </c>
      <c r="P265" t="s">
        <v>48</v>
      </c>
      <c r="Q265">
        <v>7</v>
      </c>
      <c r="R265" s="7">
        <v>6.5</v>
      </c>
      <c r="S265" s="7">
        <f t="shared" si="15"/>
        <v>45.5</v>
      </c>
      <c r="T265" s="7">
        <f t="shared" si="16"/>
        <v>8.19</v>
      </c>
      <c r="U265" s="7">
        <v>5.33</v>
      </c>
      <c r="V265" s="7">
        <f t="shared" si="17"/>
        <v>37.31</v>
      </c>
      <c r="W265" s="1">
        <v>42399</v>
      </c>
      <c r="X265" t="s">
        <v>125</v>
      </c>
      <c r="Y265" t="s">
        <v>126</v>
      </c>
      <c r="Z265" t="s">
        <v>51</v>
      </c>
      <c r="AA265" s="1">
        <v>42394</v>
      </c>
      <c r="AB265" t="s">
        <v>482</v>
      </c>
      <c r="AC265" s="57" t="s">
        <v>2305</v>
      </c>
    </row>
    <row r="266" spans="1:29">
      <c r="A266" t="s">
        <v>27</v>
      </c>
      <c r="B266" t="s">
        <v>28</v>
      </c>
      <c r="C266" t="s">
        <v>474</v>
      </c>
      <c r="D266" s="1">
        <v>42394</v>
      </c>
      <c r="E266" s="1">
        <v>42424</v>
      </c>
      <c r="F266" s="7">
        <v>0</v>
      </c>
      <c r="G266" s="7">
        <v>0</v>
      </c>
      <c r="I266" t="s">
        <v>30</v>
      </c>
      <c r="K266" t="s">
        <v>94</v>
      </c>
      <c r="M266" t="s">
        <v>32</v>
      </c>
      <c r="N266" t="s">
        <v>46</v>
      </c>
      <c r="O266" t="s">
        <v>47</v>
      </c>
      <c r="P266" t="s">
        <v>48</v>
      </c>
      <c r="Q266">
        <v>1</v>
      </c>
      <c r="R266" s="7">
        <v>6.5</v>
      </c>
      <c r="S266" s="7">
        <f t="shared" si="15"/>
        <v>6.5</v>
      </c>
      <c r="T266" s="7">
        <f t="shared" si="16"/>
        <v>1.17</v>
      </c>
      <c r="U266" s="7">
        <v>5.33</v>
      </c>
      <c r="V266" s="7">
        <f t="shared" si="17"/>
        <v>5.33</v>
      </c>
      <c r="W266" s="1">
        <v>42399</v>
      </c>
      <c r="X266" t="s">
        <v>130</v>
      </c>
      <c r="Y266" t="s">
        <v>131</v>
      </c>
      <c r="Z266" t="s">
        <v>51</v>
      </c>
      <c r="AA266" s="1">
        <v>42394</v>
      </c>
      <c r="AB266" t="s">
        <v>477</v>
      </c>
      <c r="AC266" s="57" t="s">
        <v>2306</v>
      </c>
    </row>
    <row r="267" spans="1:29">
      <c r="A267" t="s">
        <v>27</v>
      </c>
      <c r="B267" t="s">
        <v>28</v>
      </c>
      <c r="C267" t="s">
        <v>474</v>
      </c>
      <c r="D267" s="1">
        <v>42394</v>
      </c>
      <c r="E267" s="1">
        <v>42424</v>
      </c>
      <c r="F267" s="7">
        <v>0</v>
      </c>
      <c r="G267" s="7">
        <v>0</v>
      </c>
      <c r="I267" t="s">
        <v>30</v>
      </c>
      <c r="K267" t="s">
        <v>94</v>
      </c>
      <c r="M267" t="s">
        <v>32</v>
      </c>
      <c r="N267" t="s">
        <v>46</v>
      </c>
      <c r="O267" t="s">
        <v>47</v>
      </c>
      <c r="P267" t="s">
        <v>48</v>
      </c>
      <c r="Q267">
        <v>1</v>
      </c>
      <c r="R267" s="7">
        <v>6.5</v>
      </c>
      <c r="S267" s="7">
        <f t="shared" si="15"/>
        <v>6.5</v>
      </c>
      <c r="T267" s="7">
        <f t="shared" si="16"/>
        <v>1.17</v>
      </c>
      <c r="U267" s="7">
        <v>5.33</v>
      </c>
      <c r="V267" s="7">
        <f t="shared" si="17"/>
        <v>5.33</v>
      </c>
      <c r="W267" s="1">
        <v>42399</v>
      </c>
      <c r="X267" t="s">
        <v>130</v>
      </c>
      <c r="Y267" t="s">
        <v>131</v>
      </c>
      <c r="Z267" t="s">
        <v>51</v>
      </c>
      <c r="AA267" s="1">
        <v>42394</v>
      </c>
      <c r="AB267" t="s">
        <v>477</v>
      </c>
      <c r="AC267" s="57" t="s">
        <v>2306</v>
      </c>
    </row>
    <row r="268" spans="1:29">
      <c r="A268" t="s">
        <v>27</v>
      </c>
      <c r="B268" t="s">
        <v>28</v>
      </c>
      <c r="C268" t="s">
        <v>474</v>
      </c>
      <c r="D268" s="1">
        <v>42394</v>
      </c>
      <c r="E268" s="1">
        <v>42424</v>
      </c>
      <c r="F268" s="7">
        <v>0</v>
      </c>
      <c r="G268" s="7">
        <v>0</v>
      </c>
      <c r="I268" t="s">
        <v>30</v>
      </c>
      <c r="K268" t="s">
        <v>94</v>
      </c>
      <c r="M268" t="s">
        <v>32</v>
      </c>
      <c r="N268" t="s">
        <v>46</v>
      </c>
      <c r="O268" t="s">
        <v>47</v>
      </c>
      <c r="P268" t="s">
        <v>48</v>
      </c>
      <c r="Q268">
        <v>1</v>
      </c>
      <c r="R268" s="7">
        <v>6.5</v>
      </c>
      <c r="S268" s="7">
        <f t="shared" si="15"/>
        <v>6.5</v>
      </c>
      <c r="T268" s="7">
        <f t="shared" si="16"/>
        <v>1.17</v>
      </c>
      <c r="U268" s="7">
        <v>5.33</v>
      </c>
      <c r="V268" s="7">
        <f t="shared" si="17"/>
        <v>5.33</v>
      </c>
      <c r="W268" s="1">
        <v>42399</v>
      </c>
      <c r="X268" t="s">
        <v>130</v>
      </c>
      <c r="Y268" t="s">
        <v>131</v>
      </c>
      <c r="Z268" t="s">
        <v>51</v>
      </c>
      <c r="AA268" s="1">
        <v>42394</v>
      </c>
      <c r="AB268" t="s">
        <v>477</v>
      </c>
      <c r="AC268" s="57" t="s">
        <v>2306</v>
      </c>
    </row>
    <row r="269" spans="1:29">
      <c r="A269" t="s">
        <v>27</v>
      </c>
      <c r="B269" t="s">
        <v>28</v>
      </c>
      <c r="C269" t="s">
        <v>474</v>
      </c>
      <c r="D269" s="1">
        <v>42394</v>
      </c>
      <c r="E269" s="1">
        <v>42424</v>
      </c>
      <c r="F269" s="7">
        <v>0</v>
      </c>
      <c r="G269" s="7">
        <v>0</v>
      </c>
      <c r="I269" t="s">
        <v>30</v>
      </c>
      <c r="K269" t="s">
        <v>94</v>
      </c>
      <c r="M269" t="s">
        <v>32</v>
      </c>
      <c r="N269" t="s">
        <v>46</v>
      </c>
      <c r="O269" t="s">
        <v>47</v>
      </c>
      <c r="P269" t="s">
        <v>48</v>
      </c>
      <c r="Q269">
        <v>2</v>
      </c>
      <c r="R269" s="7">
        <v>6.5</v>
      </c>
      <c r="S269" s="7">
        <f t="shared" si="15"/>
        <v>13</v>
      </c>
      <c r="T269" s="7">
        <f t="shared" si="16"/>
        <v>2.34</v>
      </c>
      <c r="U269" s="7">
        <v>5.33</v>
      </c>
      <c r="V269" s="7">
        <f t="shared" si="17"/>
        <v>10.66</v>
      </c>
      <c r="W269" s="1">
        <v>42399</v>
      </c>
      <c r="X269" t="s">
        <v>130</v>
      </c>
      <c r="Y269" t="s">
        <v>131</v>
      </c>
      <c r="Z269" t="s">
        <v>51</v>
      </c>
      <c r="AA269" s="1">
        <v>42394</v>
      </c>
      <c r="AB269" t="s">
        <v>477</v>
      </c>
      <c r="AC269" s="57" t="s">
        <v>2306</v>
      </c>
    </row>
    <row r="270" spans="1:29">
      <c r="A270" t="s">
        <v>27</v>
      </c>
      <c r="B270" t="s">
        <v>28</v>
      </c>
      <c r="C270" t="s">
        <v>474</v>
      </c>
      <c r="D270" s="1">
        <v>42394</v>
      </c>
      <c r="E270" s="1">
        <v>42424</v>
      </c>
      <c r="F270" s="7">
        <v>0</v>
      </c>
      <c r="G270" s="7">
        <v>0</v>
      </c>
      <c r="I270" t="s">
        <v>30</v>
      </c>
      <c r="K270" t="s">
        <v>489</v>
      </c>
      <c r="M270" t="s">
        <v>32</v>
      </c>
      <c r="N270" t="s">
        <v>46</v>
      </c>
      <c r="O270" t="s">
        <v>47</v>
      </c>
      <c r="P270" t="s">
        <v>48</v>
      </c>
      <c r="Q270">
        <v>1</v>
      </c>
      <c r="R270" s="7">
        <v>6.5</v>
      </c>
      <c r="S270" s="7">
        <f t="shared" si="15"/>
        <v>6.5</v>
      </c>
      <c r="T270" s="7">
        <f t="shared" si="16"/>
        <v>1.17</v>
      </c>
      <c r="U270" s="7">
        <v>5.33</v>
      </c>
      <c r="V270" s="7">
        <f t="shared" si="17"/>
        <v>5.33</v>
      </c>
      <c r="W270" s="1">
        <v>42399</v>
      </c>
      <c r="X270" t="s">
        <v>423</v>
      </c>
      <c r="Y270" t="s">
        <v>424</v>
      </c>
      <c r="Z270" t="s">
        <v>291</v>
      </c>
      <c r="AA270" s="1">
        <v>42394</v>
      </c>
      <c r="AB270" t="s">
        <v>490</v>
      </c>
      <c r="AC270" s="57" t="s">
        <v>2302</v>
      </c>
    </row>
    <row r="271" spans="1:29">
      <c r="A271" t="s">
        <v>27</v>
      </c>
      <c r="B271" t="s">
        <v>28</v>
      </c>
      <c r="C271" t="s">
        <v>474</v>
      </c>
      <c r="D271" s="1">
        <v>42394</v>
      </c>
      <c r="E271" s="1">
        <v>42424</v>
      </c>
      <c r="F271" s="7">
        <v>0</v>
      </c>
      <c r="G271" s="7">
        <v>0</v>
      </c>
      <c r="I271" t="s">
        <v>30</v>
      </c>
      <c r="K271">
        <v>4231</v>
      </c>
      <c r="M271" t="s">
        <v>32</v>
      </c>
      <c r="N271" t="s">
        <v>46</v>
      </c>
      <c r="O271" t="s">
        <v>47</v>
      </c>
      <c r="P271" t="s">
        <v>48</v>
      </c>
      <c r="Q271">
        <v>4</v>
      </c>
      <c r="R271" s="7">
        <v>6.5</v>
      </c>
      <c r="S271" s="7">
        <f t="shared" si="15"/>
        <v>26</v>
      </c>
      <c r="T271" s="7">
        <f t="shared" si="16"/>
        <v>4.68</v>
      </c>
      <c r="U271" s="7">
        <v>5.33</v>
      </c>
      <c r="V271" s="7">
        <f t="shared" si="17"/>
        <v>21.32</v>
      </c>
      <c r="W271" s="1">
        <v>42399</v>
      </c>
      <c r="X271" t="s">
        <v>486</v>
      </c>
      <c r="Y271" t="s">
        <v>487</v>
      </c>
      <c r="Z271" t="s">
        <v>38</v>
      </c>
      <c r="AA271" s="1">
        <v>42394</v>
      </c>
      <c r="AB271" t="s">
        <v>488</v>
      </c>
      <c r="AC271" s="57" t="s">
        <v>2302</v>
      </c>
    </row>
    <row r="272" spans="1:29">
      <c r="A272" t="s">
        <v>27</v>
      </c>
      <c r="B272" t="s">
        <v>28</v>
      </c>
      <c r="C272" t="s">
        <v>474</v>
      </c>
      <c r="D272" s="1">
        <v>42394</v>
      </c>
      <c r="E272" s="1">
        <v>42424</v>
      </c>
      <c r="F272" s="7">
        <v>0</v>
      </c>
      <c r="G272" s="7">
        <v>0</v>
      </c>
      <c r="I272" t="s">
        <v>30</v>
      </c>
      <c r="K272">
        <v>1.22</v>
      </c>
      <c r="M272" t="s">
        <v>32</v>
      </c>
      <c r="N272" t="s">
        <v>46</v>
      </c>
      <c r="O272" t="s">
        <v>47</v>
      </c>
      <c r="P272" t="s">
        <v>48</v>
      </c>
      <c r="Q272">
        <v>10</v>
      </c>
      <c r="R272" s="7">
        <v>6.5</v>
      </c>
      <c r="S272" s="7">
        <f t="shared" si="15"/>
        <v>65</v>
      </c>
      <c r="T272" s="7">
        <f t="shared" si="16"/>
        <v>11.7</v>
      </c>
      <c r="U272" s="7">
        <v>5.33</v>
      </c>
      <c r="V272" s="7">
        <f t="shared" si="17"/>
        <v>53.3</v>
      </c>
      <c r="W272" s="1">
        <v>42399</v>
      </c>
      <c r="X272" t="s">
        <v>238</v>
      </c>
      <c r="Y272" t="s">
        <v>239</v>
      </c>
      <c r="Z272" t="s">
        <v>51</v>
      </c>
      <c r="AA272" s="1">
        <v>42394</v>
      </c>
      <c r="AB272" t="s">
        <v>485</v>
      </c>
      <c r="AC272" s="57" t="s">
        <v>2305</v>
      </c>
    </row>
    <row r="273" spans="1:29">
      <c r="A273" t="s">
        <v>27</v>
      </c>
      <c r="B273" t="s">
        <v>28</v>
      </c>
      <c r="C273" t="s">
        <v>491</v>
      </c>
      <c r="D273" s="1">
        <v>42394</v>
      </c>
      <c r="E273" s="1">
        <v>42424</v>
      </c>
      <c r="F273" s="7">
        <v>45.29</v>
      </c>
      <c r="G273" s="7">
        <v>0</v>
      </c>
      <c r="I273" t="s">
        <v>30</v>
      </c>
      <c r="K273">
        <v>67371118</v>
      </c>
      <c r="M273" t="s">
        <v>32</v>
      </c>
      <c r="N273" t="s">
        <v>46</v>
      </c>
      <c r="O273" t="s">
        <v>47</v>
      </c>
      <c r="P273" t="s">
        <v>48</v>
      </c>
      <c r="Q273">
        <v>1</v>
      </c>
      <c r="R273" s="7">
        <v>6.5</v>
      </c>
      <c r="S273" s="7">
        <f t="shared" si="15"/>
        <v>6.5</v>
      </c>
      <c r="T273" s="7">
        <f t="shared" si="16"/>
        <v>1.17</v>
      </c>
      <c r="U273" s="7">
        <v>5.33</v>
      </c>
      <c r="V273" s="7">
        <f t="shared" si="17"/>
        <v>5.33</v>
      </c>
      <c r="W273" s="1">
        <v>42399</v>
      </c>
      <c r="X273" t="s">
        <v>492</v>
      </c>
      <c r="Y273" t="s">
        <v>493</v>
      </c>
      <c r="Z273" t="s">
        <v>61</v>
      </c>
      <c r="AA273" s="1">
        <v>42394</v>
      </c>
      <c r="AB273" t="s">
        <v>494</v>
      </c>
      <c r="AC273" s="57" t="s">
        <v>2302</v>
      </c>
    </row>
    <row r="274" spans="1:29">
      <c r="A274" t="s">
        <v>27</v>
      </c>
      <c r="B274" t="s">
        <v>28</v>
      </c>
      <c r="C274" t="s">
        <v>491</v>
      </c>
      <c r="D274" s="1">
        <v>42394</v>
      </c>
      <c r="E274" s="1">
        <v>42424</v>
      </c>
      <c r="F274" s="7">
        <v>0</v>
      </c>
      <c r="G274" s="7">
        <v>0</v>
      </c>
      <c r="I274" t="s">
        <v>30</v>
      </c>
      <c r="K274">
        <v>19999999</v>
      </c>
      <c r="M274" t="s">
        <v>32</v>
      </c>
      <c r="N274" t="s">
        <v>46</v>
      </c>
      <c r="O274" t="s">
        <v>47</v>
      </c>
      <c r="P274" t="s">
        <v>48</v>
      </c>
      <c r="Q274">
        <v>1</v>
      </c>
      <c r="R274" s="7">
        <v>6.5</v>
      </c>
      <c r="S274" s="7">
        <f t="shared" si="15"/>
        <v>6.5</v>
      </c>
      <c r="T274" s="7">
        <f t="shared" si="16"/>
        <v>1.17</v>
      </c>
      <c r="U274" s="7">
        <v>5.33</v>
      </c>
      <c r="V274" s="7">
        <f t="shared" si="17"/>
        <v>5.33</v>
      </c>
      <c r="W274" s="1">
        <v>42399</v>
      </c>
      <c r="X274" t="s">
        <v>54</v>
      </c>
      <c r="Y274" t="s">
        <v>55</v>
      </c>
      <c r="Z274" t="s">
        <v>56</v>
      </c>
      <c r="AA274" s="1">
        <v>42394</v>
      </c>
      <c r="AB274" t="s">
        <v>501</v>
      </c>
      <c r="AC274" s="57" t="s">
        <v>2302</v>
      </c>
    </row>
    <row r="275" spans="1:29">
      <c r="A275" t="s">
        <v>27</v>
      </c>
      <c r="B275" t="s">
        <v>28</v>
      </c>
      <c r="C275" t="s">
        <v>491</v>
      </c>
      <c r="D275" s="1">
        <v>42394</v>
      </c>
      <c r="E275" s="1">
        <v>42424</v>
      </c>
      <c r="F275" s="7">
        <v>0</v>
      </c>
      <c r="G275" s="7">
        <v>0</v>
      </c>
      <c r="I275" t="s">
        <v>30</v>
      </c>
      <c r="K275">
        <v>19999999</v>
      </c>
      <c r="M275" t="s">
        <v>32</v>
      </c>
      <c r="N275" t="s">
        <v>46</v>
      </c>
      <c r="O275" t="s">
        <v>47</v>
      </c>
      <c r="P275" t="s">
        <v>48</v>
      </c>
      <c r="Q275">
        <v>1</v>
      </c>
      <c r="R275" s="7">
        <v>6.5</v>
      </c>
      <c r="S275" s="7">
        <f t="shared" si="15"/>
        <v>6.5</v>
      </c>
      <c r="T275" s="7">
        <f t="shared" si="16"/>
        <v>1.17</v>
      </c>
      <c r="U275" s="7">
        <v>5.33</v>
      </c>
      <c r="V275" s="7">
        <f t="shared" si="17"/>
        <v>5.33</v>
      </c>
      <c r="W275" s="1">
        <v>42399</v>
      </c>
      <c r="X275" t="s">
        <v>54</v>
      </c>
      <c r="Y275" t="s">
        <v>55</v>
      </c>
      <c r="Z275" t="s">
        <v>56</v>
      </c>
      <c r="AA275" s="1">
        <v>42394</v>
      </c>
      <c r="AB275" t="s">
        <v>502</v>
      </c>
      <c r="AC275" s="57" t="s">
        <v>2302</v>
      </c>
    </row>
    <row r="276" spans="1:29">
      <c r="A276" t="s">
        <v>27</v>
      </c>
      <c r="B276" t="s">
        <v>28</v>
      </c>
      <c r="C276" t="s">
        <v>491</v>
      </c>
      <c r="D276" s="1">
        <v>42394</v>
      </c>
      <c r="E276" s="1">
        <v>42424</v>
      </c>
      <c r="F276" s="7">
        <v>0</v>
      </c>
      <c r="G276" s="7">
        <v>0</v>
      </c>
      <c r="I276" t="s">
        <v>30</v>
      </c>
      <c r="K276">
        <v>67403775</v>
      </c>
      <c r="M276" t="s">
        <v>32</v>
      </c>
      <c r="N276" t="s">
        <v>46</v>
      </c>
      <c r="O276" t="s">
        <v>47</v>
      </c>
      <c r="P276" t="s">
        <v>48</v>
      </c>
      <c r="Q276">
        <v>1</v>
      </c>
      <c r="R276" s="7">
        <v>6.5</v>
      </c>
      <c r="S276" s="7">
        <f t="shared" si="15"/>
        <v>6.5</v>
      </c>
      <c r="T276" s="7">
        <f t="shared" si="16"/>
        <v>1.17</v>
      </c>
      <c r="U276" s="7">
        <v>5.33</v>
      </c>
      <c r="V276" s="7">
        <f t="shared" si="17"/>
        <v>5.33</v>
      </c>
      <c r="W276" s="1">
        <v>42399</v>
      </c>
      <c r="X276" t="s">
        <v>169</v>
      </c>
      <c r="Y276" t="s">
        <v>170</v>
      </c>
      <c r="Z276" t="s">
        <v>61</v>
      </c>
      <c r="AA276" s="1">
        <v>42394</v>
      </c>
      <c r="AB276" t="s">
        <v>495</v>
      </c>
      <c r="AC276" s="57" t="s">
        <v>2302</v>
      </c>
    </row>
    <row r="277" spans="1:29">
      <c r="A277" t="s">
        <v>27</v>
      </c>
      <c r="B277" t="s">
        <v>28</v>
      </c>
      <c r="C277" t="s">
        <v>491</v>
      </c>
      <c r="D277" s="1">
        <v>42394</v>
      </c>
      <c r="E277" s="1">
        <v>42424</v>
      </c>
      <c r="F277" s="7">
        <v>0</v>
      </c>
      <c r="G277" s="7">
        <v>0</v>
      </c>
      <c r="I277" t="s">
        <v>30</v>
      </c>
      <c r="K277" t="s">
        <v>503</v>
      </c>
      <c r="M277" t="s">
        <v>32</v>
      </c>
      <c r="N277" t="s">
        <v>496</v>
      </c>
      <c r="O277" t="s">
        <v>497</v>
      </c>
      <c r="P277" t="s">
        <v>259</v>
      </c>
      <c r="Q277">
        <v>1</v>
      </c>
      <c r="R277" s="7">
        <v>9.74</v>
      </c>
      <c r="S277" s="7">
        <f t="shared" si="15"/>
        <v>9.74</v>
      </c>
      <c r="T277" s="7">
        <f t="shared" si="16"/>
        <v>1.75</v>
      </c>
      <c r="U277" s="7">
        <v>7.99</v>
      </c>
      <c r="V277" s="7">
        <f t="shared" si="17"/>
        <v>7.99</v>
      </c>
      <c r="W277" s="1">
        <v>42399</v>
      </c>
      <c r="X277" t="s">
        <v>504</v>
      </c>
      <c r="Y277" t="s">
        <v>505</v>
      </c>
      <c r="Z277" t="s">
        <v>51</v>
      </c>
      <c r="AA277" s="1">
        <v>42394</v>
      </c>
      <c r="AB277" t="s">
        <v>506</v>
      </c>
      <c r="AC277" s="57" t="s">
        <v>2302</v>
      </c>
    </row>
    <row r="278" spans="1:29">
      <c r="A278" t="s">
        <v>27</v>
      </c>
      <c r="B278" t="s">
        <v>28</v>
      </c>
      <c r="C278" t="s">
        <v>491</v>
      </c>
      <c r="D278" s="1">
        <v>42394</v>
      </c>
      <c r="E278" s="1">
        <v>42424</v>
      </c>
      <c r="F278" s="7">
        <v>0</v>
      </c>
      <c r="G278" s="7">
        <v>0</v>
      </c>
      <c r="I278" t="s">
        <v>30</v>
      </c>
      <c r="K278">
        <v>67400305</v>
      </c>
      <c r="M278" t="s">
        <v>32</v>
      </c>
      <c r="N278" t="s">
        <v>496</v>
      </c>
      <c r="O278" t="s">
        <v>497</v>
      </c>
      <c r="P278" t="s">
        <v>259</v>
      </c>
      <c r="Q278">
        <v>2</v>
      </c>
      <c r="R278" s="7">
        <v>9.74</v>
      </c>
      <c r="S278" s="7">
        <f t="shared" si="15"/>
        <v>19.48</v>
      </c>
      <c r="T278" s="7">
        <f t="shared" si="16"/>
        <v>3.5</v>
      </c>
      <c r="U278" s="7">
        <v>7.99</v>
      </c>
      <c r="V278" s="7">
        <f t="shared" si="17"/>
        <v>15.98</v>
      </c>
      <c r="W278" s="1">
        <v>42399</v>
      </c>
      <c r="X278" t="s">
        <v>498</v>
      </c>
      <c r="Y278" t="s">
        <v>499</v>
      </c>
      <c r="Z278" t="s">
        <v>61</v>
      </c>
      <c r="AA278" s="1">
        <v>42394</v>
      </c>
      <c r="AB278" t="s">
        <v>500</v>
      </c>
      <c r="AC278" s="57" t="s">
        <v>2302</v>
      </c>
    </row>
    <row r="279" spans="1:29">
      <c r="A279" t="s">
        <v>27</v>
      </c>
      <c r="B279" t="s">
        <v>28</v>
      </c>
      <c r="C279" t="s">
        <v>507</v>
      </c>
      <c r="D279" s="1">
        <v>42395</v>
      </c>
      <c r="E279" s="1">
        <v>42425</v>
      </c>
      <c r="F279" s="7">
        <v>22.35</v>
      </c>
      <c r="G279" s="7">
        <v>0</v>
      </c>
      <c r="I279" t="s">
        <v>30</v>
      </c>
      <c r="K279" t="s">
        <v>508</v>
      </c>
      <c r="M279" t="s">
        <v>32</v>
      </c>
      <c r="N279" t="s">
        <v>46</v>
      </c>
      <c r="O279" t="s">
        <v>47</v>
      </c>
      <c r="P279" t="s">
        <v>48</v>
      </c>
      <c r="Q279">
        <v>1</v>
      </c>
      <c r="R279" s="7">
        <v>6.5</v>
      </c>
      <c r="S279" s="7">
        <f t="shared" si="15"/>
        <v>6.5</v>
      </c>
      <c r="T279" s="7">
        <f t="shared" si="16"/>
        <v>1.17</v>
      </c>
      <c r="U279" s="7">
        <v>5.33</v>
      </c>
      <c r="V279" s="7">
        <f t="shared" si="17"/>
        <v>5.33</v>
      </c>
      <c r="W279" s="1">
        <v>42399</v>
      </c>
      <c r="X279" t="s">
        <v>125</v>
      </c>
      <c r="Y279" t="s">
        <v>126</v>
      </c>
      <c r="Z279" t="s">
        <v>51</v>
      </c>
      <c r="AA279" s="1">
        <v>42395</v>
      </c>
      <c r="AB279" t="s">
        <v>509</v>
      </c>
      <c r="AC279" s="57" t="s">
        <v>2305</v>
      </c>
    </row>
    <row r="280" spans="1:29">
      <c r="A280" t="s">
        <v>27</v>
      </c>
      <c r="B280" t="s">
        <v>28</v>
      </c>
      <c r="C280" t="s">
        <v>507</v>
      </c>
      <c r="D280" s="1">
        <v>42395</v>
      </c>
      <c r="E280" s="1">
        <v>42425</v>
      </c>
      <c r="F280" s="7">
        <v>0</v>
      </c>
      <c r="G280" s="7">
        <v>0</v>
      </c>
      <c r="I280" t="s">
        <v>30</v>
      </c>
      <c r="M280" t="s">
        <v>32</v>
      </c>
      <c r="N280" t="s">
        <v>46</v>
      </c>
      <c r="O280" t="s">
        <v>47</v>
      </c>
      <c r="P280" t="s">
        <v>48</v>
      </c>
      <c r="Q280">
        <v>1</v>
      </c>
      <c r="R280" s="7">
        <v>6.5</v>
      </c>
      <c r="S280" s="7">
        <f t="shared" si="15"/>
        <v>6.5</v>
      </c>
      <c r="T280" s="7">
        <f t="shared" si="16"/>
        <v>1.17</v>
      </c>
      <c r="U280" s="7">
        <v>5.33</v>
      </c>
      <c r="V280" s="7">
        <f t="shared" si="17"/>
        <v>5.33</v>
      </c>
      <c r="W280" s="1">
        <v>42399</v>
      </c>
      <c r="X280" t="s">
        <v>398</v>
      </c>
      <c r="Y280" t="s">
        <v>399</v>
      </c>
      <c r="Z280" t="s">
        <v>51</v>
      </c>
      <c r="AA280" s="1">
        <v>42395</v>
      </c>
      <c r="AB280" t="s">
        <v>511</v>
      </c>
      <c r="AC280" s="57" t="s">
        <v>2307</v>
      </c>
    </row>
    <row r="281" spans="1:29">
      <c r="A281" t="s">
        <v>27</v>
      </c>
      <c r="B281" t="s">
        <v>28</v>
      </c>
      <c r="C281" t="s">
        <v>507</v>
      </c>
      <c r="D281" s="1">
        <v>42395</v>
      </c>
      <c r="E281" s="1">
        <v>42425</v>
      </c>
      <c r="F281" s="7">
        <v>0</v>
      </c>
      <c r="G281" s="7">
        <v>0</v>
      </c>
      <c r="I281" t="s">
        <v>30</v>
      </c>
      <c r="K281" t="s">
        <v>94</v>
      </c>
      <c r="M281" t="s">
        <v>32</v>
      </c>
      <c r="N281" t="s">
        <v>46</v>
      </c>
      <c r="O281" t="s">
        <v>47</v>
      </c>
      <c r="P281" t="s">
        <v>48</v>
      </c>
      <c r="Q281">
        <v>1</v>
      </c>
      <c r="R281" s="7">
        <v>6.5</v>
      </c>
      <c r="S281" s="7">
        <f t="shared" si="15"/>
        <v>6.5</v>
      </c>
      <c r="T281" s="7">
        <f t="shared" si="16"/>
        <v>1.17</v>
      </c>
      <c r="U281" s="7">
        <v>5.33</v>
      </c>
      <c r="V281" s="7">
        <f t="shared" si="17"/>
        <v>5.33</v>
      </c>
      <c r="W281" s="1">
        <v>42399</v>
      </c>
      <c r="X281" t="s">
        <v>130</v>
      </c>
      <c r="Y281" t="s">
        <v>131</v>
      </c>
      <c r="Z281" t="s">
        <v>51</v>
      </c>
      <c r="AA281" s="1">
        <v>42395</v>
      </c>
      <c r="AB281" t="s">
        <v>510</v>
      </c>
      <c r="AC281" s="57" t="s">
        <v>2306</v>
      </c>
    </row>
    <row r="282" spans="1:29">
      <c r="A282" t="s">
        <v>27</v>
      </c>
      <c r="B282" t="s">
        <v>28</v>
      </c>
      <c r="C282" t="s">
        <v>507</v>
      </c>
      <c r="D282" s="1">
        <v>42395</v>
      </c>
      <c r="E282" s="1">
        <v>42425</v>
      </c>
      <c r="F282" s="7">
        <v>0</v>
      </c>
      <c r="G282" s="7">
        <v>0</v>
      </c>
      <c r="I282" t="s">
        <v>30</v>
      </c>
      <c r="K282" t="s">
        <v>512</v>
      </c>
      <c r="M282" t="s">
        <v>32</v>
      </c>
      <c r="N282" t="s">
        <v>306</v>
      </c>
      <c r="O282" t="s">
        <v>307</v>
      </c>
      <c r="P282" t="s">
        <v>308</v>
      </c>
      <c r="Q282">
        <v>1</v>
      </c>
      <c r="R282" s="7">
        <v>7.75</v>
      </c>
      <c r="S282" s="7">
        <f t="shared" si="15"/>
        <v>7.75</v>
      </c>
      <c r="T282" s="7">
        <f t="shared" si="16"/>
        <v>1.3899999999999997</v>
      </c>
      <c r="U282" s="7">
        <v>6.36</v>
      </c>
      <c r="V282" s="7">
        <f t="shared" si="17"/>
        <v>6.36</v>
      </c>
      <c r="W282" s="1">
        <v>42399</v>
      </c>
      <c r="X282" t="s">
        <v>513</v>
      </c>
      <c r="Y282" t="s">
        <v>514</v>
      </c>
      <c r="Z282" t="s">
        <v>38</v>
      </c>
      <c r="AA282" s="1">
        <v>42395</v>
      </c>
      <c r="AB282" t="s">
        <v>515</v>
      </c>
      <c r="AC282" s="57" t="s">
        <v>2302</v>
      </c>
    </row>
    <row r="283" spans="1:29">
      <c r="A283" t="s">
        <v>27</v>
      </c>
      <c r="B283" t="s">
        <v>28</v>
      </c>
      <c r="C283" t="s">
        <v>516</v>
      </c>
      <c r="D283" s="1">
        <v>42395</v>
      </c>
      <c r="E283" s="1">
        <v>42425</v>
      </c>
      <c r="F283" s="7">
        <v>69.13</v>
      </c>
      <c r="G283" s="7">
        <v>0</v>
      </c>
      <c r="I283" t="s">
        <v>30</v>
      </c>
      <c r="K283">
        <v>67414743</v>
      </c>
      <c r="M283" t="s">
        <v>32</v>
      </c>
      <c r="N283" t="s">
        <v>46</v>
      </c>
      <c r="O283" t="s">
        <v>47</v>
      </c>
      <c r="P283" t="s">
        <v>48</v>
      </c>
      <c r="Q283">
        <v>1</v>
      </c>
      <c r="R283" s="7">
        <v>6.5</v>
      </c>
      <c r="S283" s="7">
        <f t="shared" si="15"/>
        <v>6.5</v>
      </c>
      <c r="T283" s="7">
        <f t="shared" si="16"/>
        <v>1.17</v>
      </c>
      <c r="U283" s="7">
        <v>5.33</v>
      </c>
      <c r="V283" s="7">
        <f t="shared" si="17"/>
        <v>5.33</v>
      </c>
      <c r="W283" s="1">
        <v>42399</v>
      </c>
      <c r="X283" t="s">
        <v>166</v>
      </c>
      <c r="Y283" t="s">
        <v>167</v>
      </c>
      <c r="Z283" t="s">
        <v>61</v>
      </c>
      <c r="AA283" s="1">
        <v>42395</v>
      </c>
      <c r="AB283" t="s">
        <v>517</v>
      </c>
      <c r="AC283" s="57" t="s">
        <v>2302</v>
      </c>
    </row>
    <row r="284" spans="1:29">
      <c r="A284" t="s">
        <v>27</v>
      </c>
      <c r="B284" t="s">
        <v>28</v>
      </c>
      <c r="C284" t="s">
        <v>516</v>
      </c>
      <c r="D284" s="1">
        <v>42395</v>
      </c>
      <c r="E284" s="1">
        <v>42425</v>
      </c>
      <c r="F284" s="7">
        <v>0</v>
      </c>
      <c r="G284" s="7">
        <v>0</v>
      </c>
      <c r="I284" t="s">
        <v>30</v>
      </c>
      <c r="K284" t="s">
        <v>528</v>
      </c>
      <c r="M284" t="s">
        <v>32</v>
      </c>
      <c r="N284" t="s">
        <v>46</v>
      </c>
      <c r="O284" t="s">
        <v>47</v>
      </c>
      <c r="P284" t="s">
        <v>48</v>
      </c>
      <c r="Q284">
        <v>3</v>
      </c>
      <c r="R284" s="7">
        <v>6.5</v>
      </c>
      <c r="S284" s="7">
        <f t="shared" ref="S284:S347" si="18">Q284*R284</f>
        <v>19.5</v>
      </c>
      <c r="T284" s="7">
        <f t="shared" ref="T284:T347" si="19">(R284-U284)*Q284</f>
        <v>3.51</v>
      </c>
      <c r="U284" s="7">
        <v>5.33</v>
      </c>
      <c r="V284" s="7">
        <f t="shared" ref="V284:V347" si="20">Q284*U284</f>
        <v>15.99</v>
      </c>
      <c r="W284" s="1">
        <v>42399</v>
      </c>
      <c r="X284" t="s">
        <v>125</v>
      </c>
      <c r="Y284" t="s">
        <v>126</v>
      </c>
      <c r="Z284" t="s">
        <v>51</v>
      </c>
      <c r="AA284" s="1">
        <v>42395</v>
      </c>
      <c r="AB284" t="s">
        <v>529</v>
      </c>
      <c r="AC284" s="57" t="s">
        <v>2305</v>
      </c>
    </row>
    <row r="285" spans="1:29">
      <c r="A285" t="s">
        <v>27</v>
      </c>
      <c r="B285" t="s">
        <v>28</v>
      </c>
      <c r="C285" t="s">
        <v>516</v>
      </c>
      <c r="D285" s="1">
        <v>42395</v>
      </c>
      <c r="E285" s="1">
        <v>42425</v>
      </c>
      <c r="F285" s="7">
        <v>0</v>
      </c>
      <c r="G285" s="7">
        <v>0</v>
      </c>
      <c r="I285" t="s">
        <v>30</v>
      </c>
      <c r="K285" t="s">
        <v>520</v>
      </c>
      <c r="M285" t="s">
        <v>32</v>
      </c>
      <c r="N285" t="s">
        <v>33</v>
      </c>
      <c r="O285" t="s">
        <v>34</v>
      </c>
      <c r="P285" t="s">
        <v>35</v>
      </c>
      <c r="Q285">
        <v>1</v>
      </c>
      <c r="R285" s="7">
        <v>6.4</v>
      </c>
      <c r="S285" s="7">
        <f t="shared" si="18"/>
        <v>6.4</v>
      </c>
      <c r="T285" s="7">
        <f t="shared" si="19"/>
        <v>1.1500000000000004</v>
      </c>
      <c r="U285" s="7">
        <v>5.25</v>
      </c>
      <c r="V285" s="7">
        <f t="shared" si="20"/>
        <v>5.25</v>
      </c>
      <c r="W285" s="1">
        <v>42399</v>
      </c>
      <c r="X285" t="s">
        <v>309</v>
      </c>
      <c r="Y285" t="s">
        <v>310</v>
      </c>
      <c r="Z285" t="s">
        <v>139</v>
      </c>
      <c r="AA285" s="1">
        <v>42395</v>
      </c>
      <c r="AB285" t="s">
        <v>521</v>
      </c>
      <c r="AC285" s="57" t="s">
        <v>2302</v>
      </c>
    </row>
    <row r="286" spans="1:29">
      <c r="A286" t="s">
        <v>27</v>
      </c>
      <c r="B286" t="s">
        <v>28</v>
      </c>
      <c r="C286" t="s">
        <v>516</v>
      </c>
      <c r="D286" s="1">
        <v>42395</v>
      </c>
      <c r="E286" s="1">
        <v>42425</v>
      </c>
      <c r="F286" s="7">
        <v>0</v>
      </c>
      <c r="G286" s="7">
        <v>0</v>
      </c>
      <c r="I286" t="s">
        <v>30</v>
      </c>
      <c r="K286" t="s">
        <v>522</v>
      </c>
      <c r="M286" t="s">
        <v>32</v>
      </c>
      <c r="N286" t="s">
        <v>33</v>
      </c>
      <c r="O286" t="s">
        <v>34</v>
      </c>
      <c r="P286" t="s">
        <v>35</v>
      </c>
      <c r="Q286">
        <v>1</v>
      </c>
      <c r="R286" s="7">
        <v>6.4</v>
      </c>
      <c r="S286" s="7">
        <f t="shared" si="18"/>
        <v>6.4</v>
      </c>
      <c r="T286" s="7">
        <f t="shared" si="19"/>
        <v>1.1500000000000004</v>
      </c>
      <c r="U286" s="7">
        <v>5.25</v>
      </c>
      <c r="V286" s="7">
        <f t="shared" si="20"/>
        <v>5.25</v>
      </c>
      <c r="W286" s="1">
        <v>42399</v>
      </c>
      <c r="X286" t="s">
        <v>309</v>
      </c>
      <c r="Y286" t="s">
        <v>310</v>
      </c>
      <c r="Z286" t="s">
        <v>139</v>
      </c>
      <c r="AA286" s="1">
        <v>42395</v>
      </c>
      <c r="AB286" t="s">
        <v>523</v>
      </c>
      <c r="AC286" s="57" t="s">
        <v>2302</v>
      </c>
    </row>
    <row r="287" spans="1:29">
      <c r="A287" t="s">
        <v>27</v>
      </c>
      <c r="B287" t="s">
        <v>28</v>
      </c>
      <c r="C287" t="s">
        <v>516</v>
      </c>
      <c r="D287" s="1">
        <v>42395</v>
      </c>
      <c r="E287" s="1">
        <v>42425</v>
      </c>
      <c r="F287" s="7">
        <v>0</v>
      </c>
      <c r="G287" s="7">
        <v>0</v>
      </c>
      <c r="I287" t="s">
        <v>30</v>
      </c>
      <c r="K287" t="s">
        <v>94</v>
      </c>
      <c r="M287" t="s">
        <v>32</v>
      </c>
      <c r="N287" t="s">
        <v>46</v>
      </c>
      <c r="O287" t="s">
        <v>47</v>
      </c>
      <c r="P287" t="s">
        <v>48</v>
      </c>
      <c r="Q287">
        <v>1</v>
      </c>
      <c r="R287" s="7">
        <v>6.5</v>
      </c>
      <c r="S287" s="7">
        <f t="shared" si="18"/>
        <v>6.5</v>
      </c>
      <c r="T287" s="7">
        <f t="shared" si="19"/>
        <v>1.17</v>
      </c>
      <c r="U287" s="7">
        <v>5.33</v>
      </c>
      <c r="V287" s="7">
        <f t="shared" si="20"/>
        <v>5.33</v>
      </c>
      <c r="W287" s="1">
        <v>42399</v>
      </c>
      <c r="X287" t="s">
        <v>534</v>
      </c>
      <c r="Y287" t="s">
        <v>535</v>
      </c>
      <c r="Z287" t="s">
        <v>291</v>
      </c>
      <c r="AA287" s="1">
        <v>42395</v>
      </c>
      <c r="AB287" t="s">
        <v>537</v>
      </c>
      <c r="AC287" s="57" t="s">
        <v>2302</v>
      </c>
    </row>
    <row r="288" spans="1:29">
      <c r="A288" t="s">
        <v>27</v>
      </c>
      <c r="B288" t="s">
        <v>28</v>
      </c>
      <c r="C288" t="s">
        <v>516</v>
      </c>
      <c r="D288" s="1">
        <v>42395</v>
      </c>
      <c r="E288" s="1">
        <v>42425</v>
      </c>
      <c r="F288" s="7">
        <v>0</v>
      </c>
      <c r="G288" s="7">
        <v>0</v>
      </c>
      <c r="I288" t="s">
        <v>30</v>
      </c>
      <c r="K288">
        <v>19999999</v>
      </c>
      <c r="M288" t="s">
        <v>32</v>
      </c>
      <c r="N288" t="s">
        <v>46</v>
      </c>
      <c r="O288" t="s">
        <v>47</v>
      </c>
      <c r="P288" t="s">
        <v>48</v>
      </c>
      <c r="Q288">
        <v>1</v>
      </c>
      <c r="R288" s="7">
        <v>6.5</v>
      </c>
      <c r="S288" s="7">
        <f t="shared" si="18"/>
        <v>6.5</v>
      </c>
      <c r="T288" s="7">
        <f t="shared" si="19"/>
        <v>1.17</v>
      </c>
      <c r="U288" s="7">
        <v>5.33</v>
      </c>
      <c r="V288" s="7">
        <f t="shared" si="20"/>
        <v>5.33</v>
      </c>
      <c r="W288" s="1">
        <v>42399</v>
      </c>
      <c r="X288" t="s">
        <v>54</v>
      </c>
      <c r="Y288" t="s">
        <v>55</v>
      </c>
      <c r="Z288" t="s">
        <v>56</v>
      </c>
      <c r="AA288" s="1">
        <v>42395</v>
      </c>
      <c r="AB288" t="s">
        <v>518</v>
      </c>
      <c r="AC288" s="57" t="s">
        <v>2302</v>
      </c>
    </row>
    <row r="289" spans="1:29">
      <c r="A289" t="s">
        <v>27</v>
      </c>
      <c r="B289" t="s">
        <v>28</v>
      </c>
      <c r="C289" t="s">
        <v>516</v>
      </c>
      <c r="D289" s="1">
        <v>42395</v>
      </c>
      <c r="E289" s="1">
        <v>42425</v>
      </c>
      <c r="F289" s="7">
        <v>0</v>
      </c>
      <c r="G289" s="7">
        <v>0</v>
      </c>
      <c r="I289" t="s">
        <v>30</v>
      </c>
      <c r="K289">
        <v>67428153</v>
      </c>
      <c r="M289" t="s">
        <v>32</v>
      </c>
      <c r="N289" t="s">
        <v>46</v>
      </c>
      <c r="O289" t="s">
        <v>47</v>
      </c>
      <c r="P289" t="s">
        <v>48</v>
      </c>
      <c r="Q289">
        <v>1</v>
      </c>
      <c r="R289" s="7">
        <v>6.5</v>
      </c>
      <c r="S289" s="7">
        <f t="shared" si="18"/>
        <v>6.5</v>
      </c>
      <c r="T289" s="7">
        <f t="shared" si="19"/>
        <v>1.17</v>
      </c>
      <c r="U289" s="7">
        <v>5.33</v>
      </c>
      <c r="V289" s="7">
        <f t="shared" si="20"/>
        <v>5.33</v>
      </c>
      <c r="W289" s="1">
        <v>42399</v>
      </c>
      <c r="X289" t="s">
        <v>59</v>
      </c>
      <c r="Y289" t="s">
        <v>60</v>
      </c>
      <c r="Z289" t="s">
        <v>61</v>
      </c>
      <c r="AA289" s="1">
        <v>42395</v>
      </c>
      <c r="AB289" t="s">
        <v>519</v>
      </c>
      <c r="AC289" s="57" t="s">
        <v>2302</v>
      </c>
    </row>
    <row r="290" spans="1:29">
      <c r="A290" t="s">
        <v>27</v>
      </c>
      <c r="B290" t="s">
        <v>28</v>
      </c>
      <c r="C290" t="s">
        <v>516</v>
      </c>
      <c r="D290" s="1">
        <v>42395</v>
      </c>
      <c r="E290" s="1">
        <v>42425</v>
      </c>
      <c r="F290" s="7">
        <v>0</v>
      </c>
      <c r="G290" s="7">
        <v>0</v>
      </c>
      <c r="I290" t="s">
        <v>30</v>
      </c>
      <c r="K290" t="s">
        <v>94</v>
      </c>
      <c r="M290" t="s">
        <v>32</v>
      </c>
      <c r="N290" t="s">
        <v>46</v>
      </c>
      <c r="O290" t="s">
        <v>47</v>
      </c>
      <c r="P290" t="s">
        <v>48</v>
      </c>
      <c r="Q290">
        <v>2</v>
      </c>
      <c r="R290" s="7">
        <v>6.5</v>
      </c>
      <c r="S290" s="7">
        <f t="shared" si="18"/>
        <v>13</v>
      </c>
      <c r="T290" s="7">
        <f t="shared" si="19"/>
        <v>2.34</v>
      </c>
      <c r="U290" s="7">
        <v>5.33</v>
      </c>
      <c r="V290" s="7">
        <f t="shared" si="20"/>
        <v>10.66</v>
      </c>
      <c r="W290" s="1">
        <v>42399</v>
      </c>
      <c r="X290" t="s">
        <v>534</v>
      </c>
      <c r="Y290" t="s">
        <v>535</v>
      </c>
      <c r="Z290" t="s">
        <v>291</v>
      </c>
      <c r="AA290" s="1">
        <v>42395</v>
      </c>
      <c r="AB290" t="s">
        <v>536</v>
      </c>
      <c r="AC290" s="57" t="s">
        <v>2302</v>
      </c>
    </row>
    <row r="291" spans="1:29">
      <c r="A291" t="s">
        <v>27</v>
      </c>
      <c r="B291" t="s">
        <v>28</v>
      </c>
      <c r="C291" t="s">
        <v>516</v>
      </c>
      <c r="D291" s="1">
        <v>42395</v>
      </c>
      <c r="E291" s="1">
        <v>42425</v>
      </c>
      <c r="F291" s="7">
        <v>0</v>
      </c>
      <c r="G291" s="7">
        <v>0</v>
      </c>
      <c r="I291" t="s">
        <v>30</v>
      </c>
      <c r="K291" t="s">
        <v>524</v>
      </c>
      <c r="M291" t="s">
        <v>32</v>
      </c>
      <c r="N291" t="s">
        <v>46</v>
      </c>
      <c r="O291" t="s">
        <v>47</v>
      </c>
      <c r="P291" t="s">
        <v>48</v>
      </c>
      <c r="Q291">
        <v>1</v>
      </c>
      <c r="R291" s="7">
        <v>6.5</v>
      </c>
      <c r="S291" s="7">
        <f t="shared" si="18"/>
        <v>6.5</v>
      </c>
      <c r="T291" s="7">
        <f t="shared" si="19"/>
        <v>1.17</v>
      </c>
      <c r="U291" s="7">
        <v>5.33</v>
      </c>
      <c r="V291" s="7">
        <f t="shared" si="20"/>
        <v>5.33</v>
      </c>
      <c r="W291" s="1">
        <v>42399</v>
      </c>
      <c r="X291" t="s">
        <v>525</v>
      </c>
      <c r="Y291" t="s">
        <v>526</v>
      </c>
      <c r="Z291" t="s">
        <v>38</v>
      </c>
      <c r="AA291" s="1">
        <v>42395</v>
      </c>
      <c r="AB291" t="s">
        <v>527</v>
      </c>
      <c r="AC291" s="57" t="s">
        <v>2302</v>
      </c>
    </row>
    <row r="292" spans="1:29">
      <c r="A292" t="s">
        <v>27</v>
      </c>
      <c r="B292" t="s">
        <v>28</v>
      </c>
      <c r="C292" t="s">
        <v>516</v>
      </c>
      <c r="D292" s="1">
        <v>42395</v>
      </c>
      <c r="E292" s="1">
        <v>42425</v>
      </c>
      <c r="F292" s="7">
        <v>0</v>
      </c>
      <c r="G292" s="7">
        <v>0</v>
      </c>
      <c r="I292" t="s">
        <v>30</v>
      </c>
      <c r="K292" t="s">
        <v>530</v>
      </c>
      <c r="M292" t="s">
        <v>32</v>
      </c>
      <c r="N292" t="s">
        <v>46</v>
      </c>
      <c r="O292" t="s">
        <v>47</v>
      </c>
      <c r="P292" t="s">
        <v>48</v>
      </c>
      <c r="Q292">
        <v>1</v>
      </c>
      <c r="R292" s="7">
        <v>6.5</v>
      </c>
      <c r="S292" s="7">
        <f t="shared" si="18"/>
        <v>6.5</v>
      </c>
      <c r="T292" s="7">
        <f t="shared" si="19"/>
        <v>1.17</v>
      </c>
      <c r="U292" s="7">
        <v>5.33</v>
      </c>
      <c r="V292" s="7">
        <f t="shared" si="20"/>
        <v>5.33</v>
      </c>
      <c r="W292" s="1">
        <v>42399</v>
      </c>
      <c r="X292" t="s">
        <v>531</v>
      </c>
      <c r="Y292" t="s">
        <v>532</v>
      </c>
      <c r="Z292" t="s">
        <v>38</v>
      </c>
      <c r="AA292" s="1">
        <v>42395</v>
      </c>
      <c r="AB292" t="s">
        <v>533</v>
      </c>
      <c r="AC292" s="57" t="s">
        <v>2302</v>
      </c>
    </row>
    <row r="293" spans="1:29">
      <c r="A293" t="s">
        <v>27</v>
      </c>
      <c r="B293" t="s">
        <v>28</v>
      </c>
      <c r="C293" t="s">
        <v>553</v>
      </c>
      <c r="D293" s="1">
        <v>42396</v>
      </c>
      <c r="E293" s="1">
        <v>42426</v>
      </c>
      <c r="F293" s="7">
        <v>26.57</v>
      </c>
      <c r="G293" s="7">
        <v>0</v>
      </c>
      <c r="I293" t="s">
        <v>30</v>
      </c>
      <c r="K293">
        <v>67432281</v>
      </c>
      <c r="M293" t="s">
        <v>32</v>
      </c>
      <c r="N293" t="s">
        <v>33</v>
      </c>
      <c r="O293" t="s">
        <v>34</v>
      </c>
      <c r="P293" t="s">
        <v>35</v>
      </c>
      <c r="Q293">
        <v>1</v>
      </c>
      <c r="R293" s="7">
        <v>6.4</v>
      </c>
      <c r="S293" s="7">
        <f t="shared" si="18"/>
        <v>6.4</v>
      </c>
      <c r="T293" s="7">
        <f t="shared" si="19"/>
        <v>1.1500000000000004</v>
      </c>
      <c r="U293" s="7">
        <v>5.25</v>
      </c>
      <c r="V293" s="7">
        <f t="shared" si="20"/>
        <v>5.25</v>
      </c>
      <c r="W293" s="1">
        <v>42399</v>
      </c>
      <c r="X293" t="s">
        <v>63</v>
      </c>
      <c r="Y293" t="s">
        <v>64</v>
      </c>
      <c r="Z293" t="s">
        <v>61</v>
      </c>
      <c r="AA293" s="1">
        <v>42396</v>
      </c>
      <c r="AB293" t="s">
        <v>554</v>
      </c>
      <c r="AC293" s="57" t="s">
        <v>2302</v>
      </c>
    </row>
    <row r="294" spans="1:29">
      <c r="A294" t="s">
        <v>27</v>
      </c>
      <c r="B294" t="s">
        <v>28</v>
      </c>
      <c r="C294" t="s">
        <v>553</v>
      </c>
      <c r="D294" s="1">
        <v>42396</v>
      </c>
      <c r="E294" s="1">
        <v>42426</v>
      </c>
      <c r="F294" s="7">
        <v>0</v>
      </c>
      <c r="G294" s="7">
        <v>0</v>
      </c>
      <c r="I294" t="s">
        <v>30</v>
      </c>
      <c r="K294" t="s">
        <v>559</v>
      </c>
      <c r="M294" t="s">
        <v>32</v>
      </c>
      <c r="N294" t="s">
        <v>46</v>
      </c>
      <c r="O294" t="s">
        <v>47</v>
      </c>
      <c r="P294" t="s">
        <v>48</v>
      </c>
      <c r="Q294">
        <v>1</v>
      </c>
      <c r="R294" s="7">
        <v>6.5</v>
      </c>
      <c r="S294" s="7">
        <f t="shared" si="18"/>
        <v>6.5</v>
      </c>
      <c r="T294" s="7">
        <f t="shared" si="19"/>
        <v>1.17</v>
      </c>
      <c r="U294" s="7">
        <v>5.33</v>
      </c>
      <c r="V294" s="7">
        <f t="shared" si="20"/>
        <v>5.33</v>
      </c>
      <c r="W294" s="1">
        <v>42399</v>
      </c>
      <c r="X294" t="s">
        <v>432</v>
      </c>
      <c r="Y294" t="s">
        <v>433</v>
      </c>
      <c r="Z294" t="s">
        <v>139</v>
      </c>
      <c r="AA294" s="1">
        <v>42396</v>
      </c>
      <c r="AB294" t="s">
        <v>560</v>
      </c>
      <c r="AC294" s="57" t="s">
        <v>2302</v>
      </c>
    </row>
    <row r="295" spans="1:29">
      <c r="A295" t="s">
        <v>27</v>
      </c>
      <c r="B295" t="s">
        <v>28</v>
      </c>
      <c r="C295" t="s">
        <v>553</v>
      </c>
      <c r="D295" s="1">
        <v>42396</v>
      </c>
      <c r="E295" s="1">
        <v>42426</v>
      </c>
      <c r="F295" s="7">
        <v>0</v>
      </c>
      <c r="G295" s="7">
        <v>0</v>
      </c>
      <c r="I295" t="s">
        <v>30</v>
      </c>
      <c r="K295">
        <v>67437213</v>
      </c>
      <c r="M295" t="s">
        <v>32</v>
      </c>
      <c r="N295" t="s">
        <v>46</v>
      </c>
      <c r="O295" t="s">
        <v>47</v>
      </c>
      <c r="P295" t="s">
        <v>48</v>
      </c>
      <c r="Q295">
        <v>1</v>
      </c>
      <c r="R295" s="7">
        <v>6.5</v>
      </c>
      <c r="S295" s="7">
        <f t="shared" si="18"/>
        <v>6.5</v>
      </c>
      <c r="T295" s="7">
        <f t="shared" si="19"/>
        <v>1.17</v>
      </c>
      <c r="U295" s="7">
        <v>5.33</v>
      </c>
      <c r="V295" s="7">
        <f t="shared" si="20"/>
        <v>5.33</v>
      </c>
      <c r="W295" s="1">
        <v>42399</v>
      </c>
      <c r="X295" t="s">
        <v>169</v>
      </c>
      <c r="Y295" t="s">
        <v>170</v>
      </c>
      <c r="Z295" t="s">
        <v>61</v>
      </c>
      <c r="AA295" s="1">
        <v>42396</v>
      </c>
      <c r="AB295" t="s">
        <v>555</v>
      </c>
      <c r="AC295" s="57" t="s">
        <v>2302</v>
      </c>
    </row>
    <row r="296" spans="1:29">
      <c r="A296" t="s">
        <v>27</v>
      </c>
      <c r="B296" t="s">
        <v>28</v>
      </c>
      <c r="C296" t="s">
        <v>553</v>
      </c>
      <c r="D296" s="1">
        <v>42396</v>
      </c>
      <c r="E296" s="1">
        <v>42426</v>
      </c>
      <c r="F296" s="7">
        <v>0</v>
      </c>
      <c r="G296" s="7">
        <v>0</v>
      </c>
      <c r="I296" t="s">
        <v>30</v>
      </c>
      <c r="K296">
        <v>67435797</v>
      </c>
      <c r="M296" t="s">
        <v>32</v>
      </c>
      <c r="N296" t="s">
        <v>46</v>
      </c>
      <c r="O296" t="s">
        <v>47</v>
      </c>
      <c r="P296" t="s">
        <v>48</v>
      </c>
      <c r="Q296">
        <v>2</v>
      </c>
      <c r="R296" s="7">
        <v>6.5</v>
      </c>
      <c r="S296" s="7">
        <f t="shared" si="18"/>
        <v>13</v>
      </c>
      <c r="T296" s="7">
        <f t="shared" si="19"/>
        <v>2.34</v>
      </c>
      <c r="U296" s="7">
        <v>5.33</v>
      </c>
      <c r="V296" s="7">
        <f t="shared" si="20"/>
        <v>10.66</v>
      </c>
      <c r="W296" s="1">
        <v>42399</v>
      </c>
      <c r="X296" t="s">
        <v>556</v>
      </c>
      <c r="Y296" t="s">
        <v>557</v>
      </c>
      <c r="Z296" t="s">
        <v>61</v>
      </c>
      <c r="AA296" s="1">
        <v>42396</v>
      </c>
      <c r="AB296" t="s">
        <v>558</v>
      </c>
      <c r="AC296" s="57" t="s">
        <v>2302</v>
      </c>
    </row>
    <row r="297" spans="1:29">
      <c r="A297" t="s">
        <v>27</v>
      </c>
      <c r="B297" t="s">
        <v>28</v>
      </c>
      <c r="C297" t="s">
        <v>570</v>
      </c>
      <c r="D297" s="1">
        <v>42397</v>
      </c>
      <c r="E297" s="1">
        <v>42427</v>
      </c>
      <c r="F297" s="7">
        <v>27.06</v>
      </c>
      <c r="G297" s="7">
        <v>0</v>
      </c>
      <c r="I297" t="s">
        <v>30</v>
      </c>
      <c r="K297" t="s">
        <v>94</v>
      </c>
      <c r="M297" t="s">
        <v>32</v>
      </c>
      <c r="N297" t="s">
        <v>33</v>
      </c>
      <c r="O297" t="s">
        <v>34</v>
      </c>
      <c r="P297" t="s">
        <v>35</v>
      </c>
      <c r="Q297">
        <v>1</v>
      </c>
      <c r="R297" s="7">
        <v>6.4</v>
      </c>
      <c r="S297" s="7">
        <f t="shared" si="18"/>
        <v>6.4</v>
      </c>
      <c r="T297" s="7">
        <f t="shared" si="19"/>
        <v>1.1500000000000004</v>
      </c>
      <c r="U297" s="7">
        <v>5.25</v>
      </c>
      <c r="V297" s="7">
        <f t="shared" si="20"/>
        <v>5.25</v>
      </c>
      <c r="W297" s="1">
        <v>42399</v>
      </c>
      <c r="X297" t="s">
        <v>192</v>
      </c>
      <c r="Y297" t="s">
        <v>193</v>
      </c>
      <c r="Z297" t="s">
        <v>51</v>
      </c>
      <c r="AA297" s="1">
        <v>42397</v>
      </c>
      <c r="AB297" t="s">
        <v>571</v>
      </c>
      <c r="AC297" s="57" t="s">
        <v>2305</v>
      </c>
    </row>
    <row r="298" spans="1:29">
      <c r="A298" t="s">
        <v>27</v>
      </c>
      <c r="B298" t="s">
        <v>28</v>
      </c>
      <c r="C298" t="s">
        <v>570</v>
      </c>
      <c r="D298" s="1">
        <v>42397</v>
      </c>
      <c r="E298" s="1">
        <v>42427</v>
      </c>
      <c r="F298" s="7">
        <v>0</v>
      </c>
      <c r="G298" s="7">
        <v>0</v>
      </c>
      <c r="I298" t="s">
        <v>30</v>
      </c>
      <c r="K298" t="s">
        <v>94</v>
      </c>
      <c r="M298" t="s">
        <v>32</v>
      </c>
      <c r="N298" t="s">
        <v>46</v>
      </c>
      <c r="O298" t="s">
        <v>47</v>
      </c>
      <c r="P298" t="s">
        <v>48</v>
      </c>
      <c r="Q298">
        <v>1</v>
      </c>
      <c r="R298" s="7">
        <v>6.5</v>
      </c>
      <c r="S298" s="7">
        <f t="shared" si="18"/>
        <v>6.5</v>
      </c>
      <c r="T298" s="7">
        <f t="shared" si="19"/>
        <v>1.17</v>
      </c>
      <c r="U298" s="7">
        <v>5.33</v>
      </c>
      <c r="V298" s="7">
        <f t="shared" si="20"/>
        <v>5.33</v>
      </c>
      <c r="W298" s="1">
        <v>42399</v>
      </c>
      <c r="X298" t="s">
        <v>192</v>
      </c>
      <c r="Y298" t="s">
        <v>193</v>
      </c>
      <c r="Z298" t="s">
        <v>51</v>
      </c>
      <c r="AA298" s="1">
        <v>42397</v>
      </c>
      <c r="AB298" t="s">
        <v>571</v>
      </c>
      <c r="AC298" s="57" t="s">
        <v>2305</v>
      </c>
    </row>
    <row r="299" spans="1:29">
      <c r="A299" t="s">
        <v>27</v>
      </c>
      <c r="B299" t="s">
        <v>28</v>
      </c>
      <c r="C299" t="s">
        <v>570</v>
      </c>
      <c r="D299" s="1">
        <v>42397</v>
      </c>
      <c r="E299" s="1">
        <v>42427</v>
      </c>
      <c r="F299" s="7">
        <v>0</v>
      </c>
      <c r="G299" s="7">
        <v>0</v>
      </c>
      <c r="I299" t="s">
        <v>30</v>
      </c>
      <c r="K299" t="s">
        <v>94</v>
      </c>
      <c r="M299" t="s">
        <v>32</v>
      </c>
      <c r="N299" t="s">
        <v>46</v>
      </c>
      <c r="O299" t="s">
        <v>47</v>
      </c>
      <c r="P299" t="s">
        <v>48</v>
      </c>
      <c r="Q299">
        <v>2</v>
      </c>
      <c r="R299" s="7">
        <v>6.5</v>
      </c>
      <c r="S299" s="7">
        <f t="shared" si="18"/>
        <v>13</v>
      </c>
      <c r="T299" s="7">
        <f t="shared" si="19"/>
        <v>2.34</v>
      </c>
      <c r="U299" s="7">
        <v>5.33</v>
      </c>
      <c r="V299" s="7">
        <f t="shared" si="20"/>
        <v>10.66</v>
      </c>
      <c r="W299" s="1">
        <v>42399</v>
      </c>
      <c r="X299" t="s">
        <v>192</v>
      </c>
      <c r="Y299" t="s">
        <v>193</v>
      </c>
      <c r="Z299" t="s">
        <v>51</v>
      </c>
      <c r="AA299" s="1">
        <v>42397</v>
      </c>
      <c r="AB299" t="s">
        <v>571</v>
      </c>
      <c r="AC299" s="57" t="s">
        <v>2305</v>
      </c>
    </row>
    <row r="300" spans="1:29">
      <c r="A300" t="s">
        <v>27</v>
      </c>
      <c r="B300" t="s">
        <v>28</v>
      </c>
      <c r="C300" t="s">
        <v>570</v>
      </c>
      <c r="D300" s="1">
        <v>42397</v>
      </c>
      <c r="E300" s="1">
        <v>42427</v>
      </c>
      <c r="F300" s="7">
        <v>0</v>
      </c>
      <c r="G300" s="7">
        <v>0</v>
      </c>
      <c r="I300" t="s">
        <v>30</v>
      </c>
      <c r="K300" t="s">
        <v>572</v>
      </c>
      <c r="M300" t="s">
        <v>32</v>
      </c>
      <c r="N300" t="s">
        <v>172</v>
      </c>
      <c r="O300" t="s">
        <v>173</v>
      </c>
      <c r="P300" t="s">
        <v>174</v>
      </c>
      <c r="Q300">
        <v>1</v>
      </c>
      <c r="R300" s="7">
        <v>7.1</v>
      </c>
      <c r="S300" s="7">
        <f t="shared" si="18"/>
        <v>7.1</v>
      </c>
      <c r="T300" s="7">
        <f t="shared" si="19"/>
        <v>1.2799999999999994</v>
      </c>
      <c r="U300" s="7">
        <v>5.82</v>
      </c>
      <c r="V300" s="7">
        <f t="shared" si="20"/>
        <v>5.82</v>
      </c>
      <c r="W300" s="1">
        <v>42399</v>
      </c>
      <c r="X300" t="s">
        <v>354</v>
      </c>
      <c r="Y300" t="s">
        <v>355</v>
      </c>
      <c r="Z300" t="s">
        <v>51</v>
      </c>
      <c r="AA300" s="1">
        <v>42397</v>
      </c>
      <c r="AB300" t="s">
        <v>573</v>
      </c>
      <c r="AC300" s="57" t="s">
        <v>2310</v>
      </c>
    </row>
    <row r="301" spans="1:29">
      <c r="A301" t="s">
        <v>27</v>
      </c>
      <c r="B301" t="s">
        <v>28</v>
      </c>
      <c r="C301" t="s">
        <v>574</v>
      </c>
      <c r="D301" s="1">
        <v>42397</v>
      </c>
      <c r="E301" s="1">
        <v>42427</v>
      </c>
      <c r="F301" s="7">
        <v>30.87</v>
      </c>
      <c r="G301" s="7">
        <v>0</v>
      </c>
      <c r="I301" t="s">
        <v>30</v>
      </c>
      <c r="K301" t="s">
        <v>575</v>
      </c>
      <c r="M301" t="s">
        <v>32</v>
      </c>
      <c r="N301" t="s">
        <v>306</v>
      </c>
      <c r="O301" t="s">
        <v>307</v>
      </c>
      <c r="P301" t="s">
        <v>308</v>
      </c>
      <c r="Q301">
        <v>1</v>
      </c>
      <c r="R301" s="7">
        <v>7.75</v>
      </c>
      <c r="S301" s="7">
        <f t="shared" si="18"/>
        <v>7.75</v>
      </c>
      <c r="T301" s="7">
        <f t="shared" si="19"/>
        <v>1.3899999999999997</v>
      </c>
      <c r="U301" s="7">
        <v>6.36</v>
      </c>
      <c r="V301" s="7">
        <f t="shared" si="20"/>
        <v>6.36</v>
      </c>
      <c r="W301" s="1">
        <v>42399</v>
      </c>
      <c r="X301" t="s">
        <v>576</v>
      </c>
      <c r="Y301" t="s">
        <v>577</v>
      </c>
      <c r="Z301" t="s">
        <v>139</v>
      </c>
      <c r="AA301" s="1">
        <v>42397</v>
      </c>
      <c r="AB301" t="s">
        <v>578</v>
      </c>
      <c r="AC301" s="57" t="s">
        <v>2302</v>
      </c>
    </row>
    <row r="302" spans="1:29">
      <c r="A302" t="s">
        <v>27</v>
      </c>
      <c r="B302" t="s">
        <v>28</v>
      </c>
      <c r="C302" t="s">
        <v>574</v>
      </c>
      <c r="D302" s="1">
        <v>42397</v>
      </c>
      <c r="E302" s="1">
        <v>42427</v>
      </c>
      <c r="F302" s="7">
        <v>0</v>
      </c>
      <c r="G302" s="7">
        <v>0</v>
      </c>
      <c r="I302" t="s">
        <v>30</v>
      </c>
      <c r="K302">
        <v>2809</v>
      </c>
      <c r="M302" t="s">
        <v>32</v>
      </c>
      <c r="N302" t="s">
        <v>46</v>
      </c>
      <c r="O302" t="s">
        <v>47</v>
      </c>
      <c r="P302" t="s">
        <v>48</v>
      </c>
      <c r="Q302">
        <v>1</v>
      </c>
      <c r="R302" s="7">
        <v>6.5</v>
      </c>
      <c r="S302" s="7">
        <f t="shared" si="18"/>
        <v>6.5</v>
      </c>
      <c r="T302" s="7">
        <f t="shared" si="19"/>
        <v>1.17</v>
      </c>
      <c r="U302" s="7">
        <v>5.33</v>
      </c>
      <c r="V302" s="7">
        <f t="shared" si="20"/>
        <v>5.33</v>
      </c>
      <c r="W302" s="1">
        <v>42399</v>
      </c>
      <c r="X302" t="s">
        <v>585</v>
      </c>
      <c r="Y302" t="s">
        <v>586</v>
      </c>
      <c r="Z302" t="s">
        <v>38</v>
      </c>
      <c r="AA302" s="1">
        <v>42397</v>
      </c>
      <c r="AB302" t="s">
        <v>587</v>
      </c>
      <c r="AC302" s="57" t="s">
        <v>2302</v>
      </c>
    </row>
    <row r="303" spans="1:29">
      <c r="A303" t="s">
        <v>27</v>
      </c>
      <c r="B303" t="s">
        <v>28</v>
      </c>
      <c r="C303" t="s">
        <v>574</v>
      </c>
      <c r="D303" s="1">
        <v>42397</v>
      </c>
      <c r="E303" s="1">
        <v>42427</v>
      </c>
      <c r="F303" s="7">
        <v>0</v>
      </c>
      <c r="G303" s="7">
        <v>0</v>
      </c>
      <c r="I303" t="s">
        <v>30</v>
      </c>
      <c r="K303" t="s">
        <v>588</v>
      </c>
      <c r="M303" t="s">
        <v>32</v>
      </c>
      <c r="N303" t="s">
        <v>46</v>
      </c>
      <c r="O303" t="s">
        <v>47</v>
      </c>
      <c r="P303" t="s">
        <v>48</v>
      </c>
      <c r="Q303">
        <v>1</v>
      </c>
      <c r="R303" s="7">
        <v>6.5</v>
      </c>
      <c r="S303" s="7">
        <f t="shared" si="18"/>
        <v>6.5</v>
      </c>
      <c r="T303" s="7">
        <f t="shared" si="19"/>
        <v>1.17</v>
      </c>
      <c r="U303" s="7">
        <v>5.33</v>
      </c>
      <c r="V303" s="7">
        <f t="shared" si="20"/>
        <v>5.33</v>
      </c>
      <c r="W303" s="1">
        <v>42399</v>
      </c>
      <c r="X303" t="s">
        <v>589</v>
      </c>
      <c r="Y303" t="s">
        <v>590</v>
      </c>
      <c r="Z303" t="s">
        <v>38</v>
      </c>
      <c r="AA303" s="1">
        <v>42397</v>
      </c>
      <c r="AB303" t="s">
        <v>591</v>
      </c>
      <c r="AC303" s="57" t="s">
        <v>2302</v>
      </c>
    </row>
    <row r="304" spans="1:29">
      <c r="A304" t="s">
        <v>27</v>
      </c>
      <c r="B304" t="s">
        <v>28</v>
      </c>
      <c r="C304" t="s">
        <v>574</v>
      </c>
      <c r="D304" s="1">
        <v>42397</v>
      </c>
      <c r="E304" s="1">
        <v>42427</v>
      </c>
      <c r="F304" s="7">
        <v>0</v>
      </c>
      <c r="G304" s="7">
        <v>0</v>
      </c>
      <c r="I304" t="s">
        <v>30</v>
      </c>
      <c r="M304" t="s">
        <v>32</v>
      </c>
      <c r="N304" t="s">
        <v>46</v>
      </c>
      <c r="O304" t="s">
        <v>47</v>
      </c>
      <c r="P304" t="s">
        <v>48</v>
      </c>
      <c r="Q304">
        <v>1</v>
      </c>
      <c r="R304" s="7">
        <v>6.5</v>
      </c>
      <c r="S304" s="7">
        <f t="shared" si="18"/>
        <v>6.5</v>
      </c>
      <c r="T304" s="7">
        <f t="shared" si="19"/>
        <v>1.17</v>
      </c>
      <c r="U304" s="7">
        <v>5.33</v>
      </c>
      <c r="V304" s="7">
        <f t="shared" si="20"/>
        <v>5.33</v>
      </c>
      <c r="W304" s="1">
        <v>42399</v>
      </c>
      <c r="X304" t="s">
        <v>579</v>
      </c>
      <c r="Y304" t="s">
        <v>580</v>
      </c>
      <c r="Z304" t="s">
        <v>38</v>
      </c>
      <c r="AA304" s="1">
        <v>42397</v>
      </c>
      <c r="AB304" t="s">
        <v>581</v>
      </c>
      <c r="AC304" s="57" t="s">
        <v>2302</v>
      </c>
    </row>
    <row r="305" spans="1:29">
      <c r="A305" t="s">
        <v>27</v>
      </c>
      <c r="B305" t="s">
        <v>28</v>
      </c>
      <c r="C305" t="s">
        <v>574</v>
      </c>
      <c r="D305" s="1">
        <v>42397</v>
      </c>
      <c r="E305" s="1">
        <v>42427</v>
      </c>
      <c r="F305" s="7">
        <v>0</v>
      </c>
      <c r="G305" s="7">
        <v>0</v>
      </c>
      <c r="I305" t="s">
        <v>30</v>
      </c>
      <c r="M305" t="s">
        <v>32</v>
      </c>
      <c r="N305" t="s">
        <v>186</v>
      </c>
      <c r="O305" t="s">
        <v>187</v>
      </c>
      <c r="P305" t="s">
        <v>48</v>
      </c>
      <c r="Q305">
        <v>1</v>
      </c>
      <c r="R305" s="7">
        <v>10.39</v>
      </c>
      <c r="S305" s="7">
        <f t="shared" si="18"/>
        <v>10.39</v>
      </c>
      <c r="T305" s="7">
        <f t="shared" si="19"/>
        <v>1.870000000000001</v>
      </c>
      <c r="U305" s="7">
        <v>8.52</v>
      </c>
      <c r="V305" s="7">
        <f t="shared" si="20"/>
        <v>8.52</v>
      </c>
      <c r="W305" s="1">
        <v>42399</v>
      </c>
      <c r="X305" t="s">
        <v>582</v>
      </c>
      <c r="Y305" t="s">
        <v>583</v>
      </c>
      <c r="Z305" t="s">
        <v>38</v>
      </c>
      <c r="AA305" s="1">
        <v>42397</v>
      </c>
      <c r="AB305" t="s">
        <v>584</v>
      </c>
      <c r="AC305" s="57" t="s">
        <v>2302</v>
      </c>
    </row>
    <row r="306" spans="1:29">
      <c r="A306" t="s">
        <v>27</v>
      </c>
      <c r="B306" t="s">
        <v>28</v>
      </c>
      <c r="C306" t="s">
        <v>595</v>
      </c>
      <c r="D306" s="1">
        <v>42398</v>
      </c>
      <c r="E306" s="1">
        <v>42428</v>
      </c>
      <c r="F306" s="7">
        <v>75.11</v>
      </c>
      <c r="G306" s="7">
        <v>0</v>
      </c>
      <c r="I306" t="s">
        <v>30</v>
      </c>
      <c r="K306" t="s">
        <v>596</v>
      </c>
      <c r="M306" t="s">
        <v>32</v>
      </c>
      <c r="N306" t="s">
        <v>172</v>
      </c>
      <c r="O306" t="s">
        <v>173</v>
      </c>
      <c r="P306" t="s">
        <v>174</v>
      </c>
      <c r="Q306">
        <v>1</v>
      </c>
      <c r="R306" s="7">
        <v>7.1</v>
      </c>
      <c r="S306" s="7">
        <f t="shared" si="18"/>
        <v>7.1</v>
      </c>
      <c r="T306" s="7">
        <f t="shared" si="19"/>
        <v>1.2799999999999994</v>
      </c>
      <c r="U306" s="7">
        <v>5.82</v>
      </c>
      <c r="V306" s="7">
        <f t="shared" si="20"/>
        <v>5.82</v>
      </c>
      <c r="W306" s="1">
        <v>42399</v>
      </c>
      <c r="X306" t="s">
        <v>309</v>
      </c>
      <c r="Y306" t="s">
        <v>310</v>
      </c>
      <c r="Z306" t="s">
        <v>139</v>
      </c>
      <c r="AA306" s="1">
        <v>42398</v>
      </c>
      <c r="AB306" t="s">
        <v>597</v>
      </c>
      <c r="AC306" s="57" t="s">
        <v>2302</v>
      </c>
    </row>
    <row r="307" spans="1:29">
      <c r="A307" t="s">
        <v>27</v>
      </c>
      <c r="B307" t="s">
        <v>28</v>
      </c>
      <c r="C307" t="s">
        <v>595</v>
      </c>
      <c r="D307" s="1">
        <v>42398</v>
      </c>
      <c r="E307" s="1">
        <v>42428</v>
      </c>
      <c r="F307" s="7">
        <v>0</v>
      </c>
      <c r="G307" s="7">
        <v>0</v>
      </c>
      <c r="I307" t="s">
        <v>30</v>
      </c>
      <c r="K307" t="s">
        <v>94</v>
      </c>
      <c r="M307" t="s">
        <v>32</v>
      </c>
      <c r="N307" t="s">
        <v>46</v>
      </c>
      <c r="O307" t="s">
        <v>47</v>
      </c>
      <c r="P307" t="s">
        <v>48</v>
      </c>
      <c r="Q307">
        <v>1</v>
      </c>
      <c r="R307" s="7">
        <v>6.5</v>
      </c>
      <c r="S307" s="7">
        <f t="shared" si="18"/>
        <v>6.5</v>
      </c>
      <c r="T307" s="7">
        <f t="shared" si="19"/>
        <v>1.17</v>
      </c>
      <c r="U307" s="7">
        <v>5.33</v>
      </c>
      <c r="V307" s="7">
        <f t="shared" si="20"/>
        <v>5.33</v>
      </c>
      <c r="W307" s="1">
        <v>42399</v>
      </c>
      <c r="X307" t="s">
        <v>130</v>
      </c>
      <c r="Y307" t="s">
        <v>131</v>
      </c>
      <c r="Z307" t="s">
        <v>51</v>
      </c>
      <c r="AA307" s="1">
        <v>42398</v>
      </c>
      <c r="AB307" t="s">
        <v>599</v>
      </c>
      <c r="AC307" s="57" t="s">
        <v>2306</v>
      </c>
    </row>
    <row r="308" spans="1:29">
      <c r="A308" t="s">
        <v>27</v>
      </c>
      <c r="B308" t="s">
        <v>28</v>
      </c>
      <c r="C308" t="s">
        <v>595</v>
      </c>
      <c r="D308" s="1">
        <v>42398</v>
      </c>
      <c r="E308" s="1">
        <v>42428</v>
      </c>
      <c r="F308" s="7">
        <v>0</v>
      </c>
      <c r="G308" s="7">
        <v>0</v>
      </c>
      <c r="I308" t="s">
        <v>30</v>
      </c>
      <c r="K308" t="s">
        <v>94</v>
      </c>
      <c r="M308" t="s">
        <v>32</v>
      </c>
      <c r="N308" t="s">
        <v>46</v>
      </c>
      <c r="O308" t="s">
        <v>47</v>
      </c>
      <c r="P308" t="s">
        <v>48</v>
      </c>
      <c r="Q308">
        <v>1</v>
      </c>
      <c r="R308" s="7">
        <v>6.5</v>
      </c>
      <c r="S308" s="7">
        <f t="shared" si="18"/>
        <v>6.5</v>
      </c>
      <c r="T308" s="7">
        <f t="shared" si="19"/>
        <v>1.17</v>
      </c>
      <c r="U308" s="7">
        <v>5.33</v>
      </c>
      <c r="V308" s="7">
        <f t="shared" si="20"/>
        <v>5.33</v>
      </c>
      <c r="W308" s="1">
        <v>42399</v>
      </c>
      <c r="X308" t="s">
        <v>130</v>
      </c>
      <c r="Y308" t="s">
        <v>131</v>
      </c>
      <c r="Z308" t="s">
        <v>51</v>
      </c>
      <c r="AA308" s="1">
        <v>42398</v>
      </c>
      <c r="AB308" t="s">
        <v>599</v>
      </c>
      <c r="AC308" s="57" t="s">
        <v>2306</v>
      </c>
    </row>
    <row r="309" spans="1:29">
      <c r="A309" t="s">
        <v>27</v>
      </c>
      <c r="B309" t="s">
        <v>28</v>
      </c>
      <c r="C309" t="s">
        <v>595</v>
      </c>
      <c r="D309" s="1">
        <v>42398</v>
      </c>
      <c r="E309" s="1">
        <v>42428</v>
      </c>
      <c r="F309" s="7">
        <v>0</v>
      </c>
      <c r="G309" s="7">
        <v>0</v>
      </c>
      <c r="I309" t="s">
        <v>30</v>
      </c>
      <c r="K309" t="s">
        <v>94</v>
      </c>
      <c r="M309" t="s">
        <v>32</v>
      </c>
      <c r="N309" t="s">
        <v>46</v>
      </c>
      <c r="O309" t="s">
        <v>47</v>
      </c>
      <c r="P309" t="s">
        <v>48</v>
      </c>
      <c r="Q309">
        <v>1</v>
      </c>
      <c r="R309" s="7">
        <v>6.5</v>
      </c>
      <c r="S309" s="7">
        <f t="shared" si="18"/>
        <v>6.5</v>
      </c>
      <c r="T309" s="7">
        <f t="shared" si="19"/>
        <v>1.17</v>
      </c>
      <c r="U309" s="7">
        <v>5.33</v>
      </c>
      <c r="V309" s="7">
        <f t="shared" si="20"/>
        <v>5.33</v>
      </c>
      <c r="W309" s="1">
        <v>42399</v>
      </c>
      <c r="X309" t="s">
        <v>130</v>
      </c>
      <c r="Y309" t="s">
        <v>131</v>
      </c>
      <c r="Z309" t="s">
        <v>51</v>
      </c>
      <c r="AA309" s="1">
        <v>42398</v>
      </c>
      <c r="AB309" t="s">
        <v>599</v>
      </c>
      <c r="AC309" s="57" t="s">
        <v>2306</v>
      </c>
    </row>
    <row r="310" spans="1:29">
      <c r="A310" t="s">
        <v>27</v>
      </c>
      <c r="B310" t="s">
        <v>28</v>
      </c>
      <c r="C310" t="s">
        <v>595</v>
      </c>
      <c r="D310" s="1">
        <v>42398</v>
      </c>
      <c r="E310" s="1">
        <v>42428</v>
      </c>
      <c r="F310" s="7">
        <v>0</v>
      </c>
      <c r="G310" s="7">
        <v>0</v>
      </c>
      <c r="I310" t="s">
        <v>30</v>
      </c>
      <c r="K310" t="s">
        <v>600</v>
      </c>
      <c r="M310" t="s">
        <v>32</v>
      </c>
      <c r="N310" t="s">
        <v>46</v>
      </c>
      <c r="O310" t="s">
        <v>47</v>
      </c>
      <c r="P310" t="s">
        <v>48</v>
      </c>
      <c r="Q310">
        <v>1</v>
      </c>
      <c r="R310" s="7">
        <v>6.5</v>
      </c>
      <c r="S310" s="7">
        <f t="shared" si="18"/>
        <v>6.5</v>
      </c>
      <c r="T310" s="7">
        <f t="shared" si="19"/>
        <v>1.17</v>
      </c>
      <c r="U310" s="7">
        <v>5.33</v>
      </c>
      <c r="V310" s="7">
        <f t="shared" si="20"/>
        <v>5.33</v>
      </c>
      <c r="W310" s="1">
        <v>42399</v>
      </c>
      <c r="X310" t="s">
        <v>423</v>
      </c>
      <c r="Y310" t="s">
        <v>424</v>
      </c>
      <c r="Z310" t="s">
        <v>291</v>
      </c>
      <c r="AA310" s="1">
        <v>42398</v>
      </c>
      <c r="AB310" t="s">
        <v>601</v>
      </c>
      <c r="AC310" s="57" t="s">
        <v>2302</v>
      </c>
    </row>
    <row r="311" spans="1:29">
      <c r="A311" t="s">
        <v>27</v>
      </c>
      <c r="B311" t="s">
        <v>28</v>
      </c>
      <c r="C311" t="s">
        <v>595</v>
      </c>
      <c r="D311" s="1">
        <v>42398</v>
      </c>
      <c r="E311" s="1">
        <v>42428</v>
      </c>
      <c r="F311" s="7">
        <v>0</v>
      </c>
      <c r="G311" s="7">
        <v>0</v>
      </c>
      <c r="I311" t="s">
        <v>30</v>
      </c>
      <c r="K311">
        <v>193431</v>
      </c>
      <c r="M311" t="s">
        <v>32</v>
      </c>
      <c r="N311" t="s">
        <v>46</v>
      </c>
      <c r="O311" t="s">
        <v>47</v>
      </c>
      <c r="P311" t="s">
        <v>48</v>
      </c>
      <c r="Q311">
        <v>1</v>
      </c>
      <c r="R311" s="7">
        <v>6.5</v>
      </c>
      <c r="S311" s="7">
        <f t="shared" si="18"/>
        <v>6.5</v>
      </c>
      <c r="T311" s="7">
        <f t="shared" si="19"/>
        <v>1.17</v>
      </c>
      <c r="U311" s="7">
        <v>5.33</v>
      </c>
      <c r="V311" s="7">
        <f t="shared" si="20"/>
        <v>5.33</v>
      </c>
      <c r="W311" s="1">
        <v>42399</v>
      </c>
      <c r="X311" t="s">
        <v>213</v>
      </c>
      <c r="Y311" t="s">
        <v>214</v>
      </c>
      <c r="Z311" t="s">
        <v>51</v>
      </c>
      <c r="AA311" s="1">
        <v>42398</v>
      </c>
      <c r="AB311" t="s">
        <v>598</v>
      </c>
      <c r="AC311" s="57" t="s">
        <v>2305</v>
      </c>
    </row>
    <row r="312" spans="1:29">
      <c r="A312" t="s">
        <v>27</v>
      </c>
      <c r="B312" t="s">
        <v>28</v>
      </c>
      <c r="C312" t="s">
        <v>595</v>
      </c>
      <c r="D312" s="1">
        <v>42398</v>
      </c>
      <c r="E312" s="1">
        <v>42428</v>
      </c>
      <c r="F312" s="7">
        <v>0</v>
      </c>
      <c r="G312" s="7">
        <v>0</v>
      </c>
      <c r="I312" t="s">
        <v>30</v>
      </c>
      <c r="K312">
        <v>193431</v>
      </c>
      <c r="M312" t="s">
        <v>32</v>
      </c>
      <c r="N312" t="s">
        <v>46</v>
      </c>
      <c r="O312" t="s">
        <v>47</v>
      </c>
      <c r="P312" t="s">
        <v>48</v>
      </c>
      <c r="Q312">
        <v>2</v>
      </c>
      <c r="R312" s="7">
        <v>6.5</v>
      </c>
      <c r="S312" s="7">
        <f t="shared" si="18"/>
        <v>13</v>
      </c>
      <c r="T312" s="7">
        <f t="shared" si="19"/>
        <v>2.34</v>
      </c>
      <c r="U312" s="7">
        <v>5.33</v>
      </c>
      <c r="V312" s="7">
        <f t="shared" si="20"/>
        <v>10.66</v>
      </c>
      <c r="W312" s="1">
        <v>42399</v>
      </c>
      <c r="X312" t="s">
        <v>213</v>
      </c>
      <c r="Y312" t="s">
        <v>214</v>
      </c>
      <c r="Z312" t="s">
        <v>51</v>
      </c>
      <c r="AA312" s="1">
        <v>42398</v>
      </c>
      <c r="AB312" t="s">
        <v>598</v>
      </c>
      <c r="AC312" s="57" t="s">
        <v>2305</v>
      </c>
    </row>
    <row r="313" spans="1:29">
      <c r="A313" t="s">
        <v>27</v>
      </c>
      <c r="B313" t="s">
        <v>28</v>
      </c>
      <c r="C313" t="s">
        <v>595</v>
      </c>
      <c r="D313" s="1">
        <v>42398</v>
      </c>
      <c r="E313" s="1">
        <v>42428</v>
      </c>
      <c r="F313" s="7">
        <v>0</v>
      </c>
      <c r="G313" s="7">
        <v>0</v>
      </c>
      <c r="I313" t="s">
        <v>30</v>
      </c>
      <c r="K313">
        <v>193431</v>
      </c>
      <c r="M313" t="s">
        <v>32</v>
      </c>
      <c r="N313" t="s">
        <v>46</v>
      </c>
      <c r="O313" t="s">
        <v>47</v>
      </c>
      <c r="P313" t="s">
        <v>48</v>
      </c>
      <c r="Q313">
        <v>6</v>
      </c>
      <c r="R313" s="7">
        <v>6.5</v>
      </c>
      <c r="S313" s="7">
        <f t="shared" si="18"/>
        <v>39</v>
      </c>
      <c r="T313" s="7">
        <f t="shared" si="19"/>
        <v>7.02</v>
      </c>
      <c r="U313" s="7">
        <v>5.33</v>
      </c>
      <c r="V313" s="7">
        <f t="shared" si="20"/>
        <v>31.98</v>
      </c>
      <c r="W313" s="1">
        <v>42399</v>
      </c>
      <c r="X313" t="s">
        <v>213</v>
      </c>
      <c r="Y313" t="s">
        <v>214</v>
      </c>
      <c r="Z313" t="s">
        <v>51</v>
      </c>
      <c r="AA313" s="1">
        <v>42398</v>
      </c>
      <c r="AB313" t="s">
        <v>598</v>
      </c>
      <c r="AC313" s="57" t="s">
        <v>2305</v>
      </c>
    </row>
    <row r="314" spans="1:29">
      <c r="A314" t="s">
        <v>27</v>
      </c>
      <c r="B314" t="s">
        <v>28</v>
      </c>
      <c r="C314" t="s">
        <v>602</v>
      </c>
      <c r="D314" s="1">
        <v>42398</v>
      </c>
      <c r="E314" s="1">
        <v>42428</v>
      </c>
      <c r="F314" s="7">
        <v>196.06</v>
      </c>
      <c r="G314" s="7">
        <v>0</v>
      </c>
      <c r="I314" t="s">
        <v>30</v>
      </c>
      <c r="K314">
        <v>67470914</v>
      </c>
      <c r="M314" t="s">
        <v>32</v>
      </c>
      <c r="N314" t="s">
        <v>46</v>
      </c>
      <c r="O314" t="s">
        <v>47</v>
      </c>
      <c r="P314" t="s">
        <v>48</v>
      </c>
      <c r="Q314">
        <v>1</v>
      </c>
      <c r="R314" s="7">
        <v>6.5</v>
      </c>
      <c r="S314" s="7">
        <f t="shared" si="18"/>
        <v>6.5</v>
      </c>
      <c r="T314" s="7">
        <f t="shared" si="19"/>
        <v>1.17</v>
      </c>
      <c r="U314" s="7">
        <v>5.33</v>
      </c>
      <c r="V314" s="7">
        <f t="shared" si="20"/>
        <v>5.33</v>
      </c>
      <c r="W314" s="1">
        <v>42399</v>
      </c>
      <c r="X314" t="s">
        <v>169</v>
      </c>
      <c r="Y314" t="s">
        <v>170</v>
      </c>
      <c r="Z314" t="s">
        <v>61</v>
      </c>
      <c r="AA314" s="1">
        <v>42398</v>
      </c>
      <c r="AB314" t="s">
        <v>603</v>
      </c>
      <c r="AC314" s="57" t="s">
        <v>2302</v>
      </c>
    </row>
    <row r="315" spans="1:29">
      <c r="A315" t="s">
        <v>27</v>
      </c>
      <c r="B315" t="s">
        <v>28</v>
      </c>
      <c r="C315" t="s">
        <v>602</v>
      </c>
      <c r="D315" s="1">
        <v>42398</v>
      </c>
      <c r="E315" s="1">
        <v>42428</v>
      </c>
      <c r="F315" s="7">
        <v>0</v>
      </c>
      <c r="G315" s="7">
        <v>0</v>
      </c>
      <c r="I315" t="s">
        <v>30</v>
      </c>
      <c r="K315" t="s">
        <v>45</v>
      </c>
      <c r="M315" t="s">
        <v>32</v>
      </c>
      <c r="N315" t="s">
        <v>46</v>
      </c>
      <c r="O315" t="s">
        <v>47</v>
      </c>
      <c r="P315" t="s">
        <v>48</v>
      </c>
      <c r="Q315">
        <v>1</v>
      </c>
      <c r="R315" s="7">
        <v>6.5</v>
      </c>
      <c r="S315" s="7">
        <f t="shared" si="18"/>
        <v>6.5</v>
      </c>
      <c r="T315" s="7">
        <f t="shared" si="19"/>
        <v>1.17</v>
      </c>
      <c r="U315" s="7">
        <v>5.33</v>
      </c>
      <c r="V315" s="7">
        <f t="shared" si="20"/>
        <v>5.33</v>
      </c>
      <c r="W315" s="1">
        <v>42399</v>
      </c>
      <c r="X315" t="s">
        <v>49</v>
      </c>
      <c r="Y315" t="s">
        <v>50</v>
      </c>
      <c r="Z315" t="s">
        <v>51</v>
      </c>
      <c r="AA315" s="1">
        <v>42398</v>
      </c>
      <c r="AB315" t="s">
        <v>610</v>
      </c>
      <c r="AC315" s="57" t="s">
        <v>2304</v>
      </c>
    </row>
    <row r="316" spans="1:29">
      <c r="A316" t="s">
        <v>27</v>
      </c>
      <c r="B316" t="s">
        <v>28</v>
      </c>
      <c r="C316" t="s">
        <v>602</v>
      </c>
      <c r="D316" s="1">
        <v>42398</v>
      </c>
      <c r="E316" s="1">
        <v>42428</v>
      </c>
      <c r="F316" s="7">
        <v>0</v>
      </c>
      <c r="G316" s="7">
        <v>0</v>
      </c>
      <c r="I316" t="s">
        <v>30</v>
      </c>
      <c r="M316" t="s">
        <v>32</v>
      </c>
      <c r="N316" t="s">
        <v>496</v>
      </c>
      <c r="O316" t="s">
        <v>497</v>
      </c>
      <c r="P316" t="s">
        <v>259</v>
      </c>
      <c r="Q316">
        <v>1</v>
      </c>
      <c r="R316" s="7">
        <v>9.74</v>
      </c>
      <c r="S316" s="7">
        <f t="shared" si="18"/>
        <v>9.74</v>
      </c>
      <c r="T316" s="7">
        <f t="shared" si="19"/>
        <v>1.75</v>
      </c>
      <c r="U316" s="7">
        <v>7.99</v>
      </c>
      <c r="V316" s="7">
        <f t="shared" si="20"/>
        <v>7.99</v>
      </c>
      <c r="W316" s="1">
        <v>42399</v>
      </c>
      <c r="X316" t="s">
        <v>611</v>
      </c>
      <c r="Y316" t="s">
        <v>612</v>
      </c>
      <c r="Z316" t="s">
        <v>51</v>
      </c>
      <c r="AA316" s="1">
        <v>42398</v>
      </c>
      <c r="AB316" t="s">
        <v>613</v>
      </c>
      <c r="AC316" s="57" t="s">
        <v>2304</v>
      </c>
    </row>
    <row r="317" spans="1:29">
      <c r="A317" t="s">
        <v>27</v>
      </c>
      <c r="B317" t="s">
        <v>28</v>
      </c>
      <c r="C317" t="s">
        <v>602</v>
      </c>
      <c r="D317" s="1">
        <v>42398</v>
      </c>
      <c r="E317" s="1">
        <v>42428</v>
      </c>
      <c r="F317" s="7">
        <v>0</v>
      </c>
      <c r="G317" s="7">
        <v>0</v>
      </c>
      <c r="I317" t="s">
        <v>30</v>
      </c>
      <c r="M317" t="s">
        <v>32</v>
      </c>
      <c r="N317" t="s">
        <v>257</v>
      </c>
      <c r="O317" t="s">
        <v>258</v>
      </c>
      <c r="P317" t="s">
        <v>259</v>
      </c>
      <c r="Q317">
        <v>1</v>
      </c>
      <c r="R317" s="7">
        <v>7.75</v>
      </c>
      <c r="S317" s="7">
        <f t="shared" si="18"/>
        <v>7.75</v>
      </c>
      <c r="T317" s="7">
        <f t="shared" si="19"/>
        <v>1.3899999999999997</v>
      </c>
      <c r="U317" s="7">
        <v>6.36</v>
      </c>
      <c r="V317" s="7">
        <f t="shared" si="20"/>
        <v>6.36</v>
      </c>
      <c r="W317" s="1">
        <v>42399</v>
      </c>
      <c r="X317" t="s">
        <v>611</v>
      </c>
      <c r="Y317" t="s">
        <v>612</v>
      </c>
      <c r="Z317" t="s">
        <v>51</v>
      </c>
      <c r="AA317" s="1">
        <v>42398</v>
      </c>
      <c r="AB317" t="s">
        <v>613</v>
      </c>
      <c r="AC317" s="57" t="s">
        <v>2304</v>
      </c>
    </row>
    <row r="318" spans="1:29">
      <c r="A318" t="s">
        <v>27</v>
      </c>
      <c r="B318" t="s">
        <v>28</v>
      </c>
      <c r="C318" t="s">
        <v>602</v>
      </c>
      <c r="D318" s="1">
        <v>42398</v>
      </c>
      <c r="E318" s="1">
        <v>42428</v>
      </c>
      <c r="F318" s="7">
        <v>0</v>
      </c>
      <c r="G318" s="7">
        <v>0</v>
      </c>
      <c r="I318" t="s">
        <v>30</v>
      </c>
      <c r="K318" t="s">
        <v>605</v>
      </c>
      <c r="M318" t="s">
        <v>32</v>
      </c>
      <c r="N318" t="s">
        <v>172</v>
      </c>
      <c r="O318" t="s">
        <v>173</v>
      </c>
      <c r="P318" t="s">
        <v>174</v>
      </c>
      <c r="Q318">
        <v>1</v>
      </c>
      <c r="R318" s="7">
        <v>7.1</v>
      </c>
      <c r="S318" s="7">
        <f t="shared" si="18"/>
        <v>7.1</v>
      </c>
      <c r="T318" s="7">
        <f t="shared" si="19"/>
        <v>1.2799999999999994</v>
      </c>
      <c r="U318" s="7">
        <v>5.82</v>
      </c>
      <c r="V318" s="7">
        <f t="shared" si="20"/>
        <v>5.82</v>
      </c>
      <c r="W318" s="1">
        <v>42399</v>
      </c>
      <c r="X318" t="s">
        <v>309</v>
      </c>
      <c r="Y318" t="s">
        <v>310</v>
      </c>
      <c r="Z318" t="s">
        <v>139</v>
      </c>
      <c r="AA318" s="1">
        <v>42398</v>
      </c>
      <c r="AB318" t="s">
        <v>606</v>
      </c>
      <c r="AC318" s="57" t="s">
        <v>2302</v>
      </c>
    </row>
    <row r="319" spans="1:29">
      <c r="A319" t="s">
        <v>27</v>
      </c>
      <c r="B319" t="s">
        <v>28</v>
      </c>
      <c r="C319" t="s">
        <v>602</v>
      </c>
      <c r="D319" s="1">
        <v>42398</v>
      </c>
      <c r="E319" s="1">
        <v>42428</v>
      </c>
      <c r="F319" s="7">
        <v>0</v>
      </c>
      <c r="G319" s="7">
        <v>0</v>
      </c>
      <c r="I319" t="s">
        <v>30</v>
      </c>
      <c r="K319">
        <v>52908</v>
      </c>
      <c r="M319" t="s">
        <v>32</v>
      </c>
      <c r="N319" t="s">
        <v>46</v>
      </c>
      <c r="O319" t="s">
        <v>47</v>
      </c>
      <c r="P319" t="s">
        <v>48</v>
      </c>
      <c r="Q319">
        <v>30</v>
      </c>
      <c r="R319" s="7">
        <v>6.5</v>
      </c>
      <c r="S319" s="7">
        <f t="shared" si="18"/>
        <v>195</v>
      </c>
      <c r="T319" s="7">
        <f t="shared" si="19"/>
        <v>35.099999999999994</v>
      </c>
      <c r="U319" s="7">
        <v>5.33</v>
      </c>
      <c r="V319" s="7">
        <f t="shared" si="20"/>
        <v>159.9</v>
      </c>
      <c r="W319" s="1">
        <v>42399</v>
      </c>
      <c r="X319" t="s">
        <v>607</v>
      </c>
      <c r="Y319" t="s">
        <v>608</v>
      </c>
      <c r="Z319" t="s">
        <v>78</v>
      </c>
      <c r="AA319" s="1">
        <v>42398</v>
      </c>
      <c r="AB319" t="s">
        <v>609</v>
      </c>
      <c r="AC319" s="57" t="s">
        <v>2302</v>
      </c>
    </row>
    <row r="320" spans="1:29">
      <c r="A320" t="s">
        <v>27</v>
      </c>
      <c r="B320" t="s">
        <v>28</v>
      </c>
      <c r="C320" t="s">
        <v>602</v>
      </c>
      <c r="D320" s="1">
        <v>42398</v>
      </c>
      <c r="E320" s="1">
        <v>42428</v>
      </c>
      <c r="F320" s="7">
        <v>0</v>
      </c>
      <c r="G320" s="7">
        <v>0</v>
      </c>
      <c r="I320" t="s">
        <v>30</v>
      </c>
      <c r="K320">
        <v>67475607</v>
      </c>
      <c r="M320" t="s">
        <v>32</v>
      </c>
      <c r="N320" t="s">
        <v>46</v>
      </c>
      <c r="O320" t="s">
        <v>47</v>
      </c>
      <c r="P320" t="s">
        <v>48</v>
      </c>
      <c r="Q320">
        <v>1</v>
      </c>
      <c r="R320" s="7">
        <v>6.5</v>
      </c>
      <c r="S320" s="7">
        <f t="shared" si="18"/>
        <v>6.5</v>
      </c>
      <c r="T320" s="7">
        <f t="shared" si="19"/>
        <v>1.17</v>
      </c>
      <c r="U320" s="7">
        <v>5.33</v>
      </c>
      <c r="V320" s="7">
        <f t="shared" si="20"/>
        <v>5.33</v>
      </c>
      <c r="W320" s="1">
        <v>42399</v>
      </c>
      <c r="X320" t="s">
        <v>556</v>
      </c>
      <c r="Y320" t="s">
        <v>557</v>
      </c>
      <c r="Z320" t="s">
        <v>61</v>
      </c>
      <c r="AA320" s="1">
        <v>42398</v>
      </c>
      <c r="AB320" t="s">
        <v>604</v>
      </c>
      <c r="AC320" s="57" t="s">
        <v>2302</v>
      </c>
    </row>
    <row r="321" spans="1:29">
      <c r="A321" t="s">
        <v>27</v>
      </c>
      <c r="B321" t="s">
        <v>28</v>
      </c>
      <c r="C321" t="s">
        <v>620</v>
      </c>
      <c r="D321" s="1">
        <v>42399</v>
      </c>
      <c r="E321" s="1">
        <v>42429</v>
      </c>
      <c r="F321" s="7">
        <v>11.07</v>
      </c>
      <c r="G321" s="7">
        <v>0</v>
      </c>
      <c r="I321" t="s">
        <v>30</v>
      </c>
      <c r="K321">
        <v>67481770</v>
      </c>
      <c r="M321" t="s">
        <v>32</v>
      </c>
      <c r="N321" t="s">
        <v>33</v>
      </c>
      <c r="O321" t="s">
        <v>34</v>
      </c>
      <c r="P321" t="s">
        <v>35</v>
      </c>
      <c r="Q321">
        <v>1</v>
      </c>
      <c r="R321" s="7">
        <v>6.4</v>
      </c>
      <c r="S321" s="7">
        <f t="shared" si="18"/>
        <v>6.4</v>
      </c>
      <c r="T321" s="7">
        <f t="shared" si="19"/>
        <v>1.1500000000000004</v>
      </c>
      <c r="U321" s="7">
        <v>5.25</v>
      </c>
      <c r="V321" s="7">
        <f t="shared" si="20"/>
        <v>5.25</v>
      </c>
      <c r="W321" s="1">
        <v>42399</v>
      </c>
      <c r="X321" t="s">
        <v>621</v>
      </c>
      <c r="Y321" t="s">
        <v>622</v>
      </c>
      <c r="Z321" t="s">
        <v>61</v>
      </c>
      <c r="AA321" s="1">
        <v>42399</v>
      </c>
      <c r="AB321" t="s">
        <v>623</v>
      </c>
      <c r="AC321" s="57" t="s">
        <v>2302</v>
      </c>
    </row>
    <row r="322" spans="1:29">
      <c r="A322" t="s">
        <v>27</v>
      </c>
      <c r="B322" t="s">
        <v>28</v>
      </c>
      <c r="C322" t="s">
        <v>620</v>
      </c>
      <c r="D322" s="1">
        <v>42399</v>
      </c>
      <c r="E322" s="1">
        <v>42429</v>
      </c>
      <c r="F322" s="7">
        <v>0</v>
      </c>
      <c r="G322" s="7">
        <v>0</v>
      </c>
      <c r="I322" t="s">
        <v>30</v>
      </c>
      <c r="K322">
        <v>67481770</v>
      </c>
      <c r="M322" t="s">
        <v>32</v>
      </c>
      <c r="N322" t="s">
        <v>172</v>
      </c>
      <c r="O322" t="s">
        <v>173</v>
      </c>
      <c r="P322" t="s">
        <v>174</v>
      </c>
      <c r="Q322">
        <v>1</v>
      </c>
      <c r="R322" s="7">
        <v>7.1</v>
      </c>
      <c r="S322" s="7">
        <f t="shared" si="18"/>
        <v>7.1</v>
      </c>
      <c r="T322" s="7">
        <f t="shared" si="19"/>
        <v>1.2799999999999994</v>
      </c>
      <c r="U322" s="7">
        <v>5.82</v>
      </c>
      <c r="V322" s="7">
        <f t="shared" si="20"/>
        <v>5.82</v>
      </c>
      <c r="W322" s="1">
        <v>42399</v>
      </c>
      <c r="X322" t="s">
        <v>621</v>
      </c>
      <c r="Y322" t="s">
        <v>622</v>
      </c>
      <c r="Z322" t="s">
        <v>61</v>
      </c>
      <c r="AA322" s="1">
        <v>42399</v>
      </c>
      <c r="AB322" t="s">
        <v>623</v>
      </c>
      <c r="AC322" s="57" t="s">
        <v>2302</v>
      </c>
    </row>
    <row r="324" spans="1:29" s="9" customFormat="1">
      <c r="B324" s="9" t="s">
        <v>2146</v>
      </c>
      <c r="F324" s="11">
        <f>SUM(F92:F323)</f>
        <v>3940.5699999999997</v>
      </c>
      <c r="G324" s="11"/>
      <c r="Q324" s="9">
        <f>SUM(Q92:Q323)</f>
        <v>734</v>
      </c>
      <c r="R324" s="11"/>
      <c r="S324" s="11">
        <f>SUM(S92:S323)</f>
        <v>4806.0899999999992</v>
      </c>
      <c r="T324" s="11">
        <f>SUM(T92:T323)</f>
        <v>865.51999999999737</v>
      </c>
      <c r="U324" s="11"/>
      <c r="V324" s="11">
        <f>SUM(V92:V323)</f>
        <v>3940.5699999999952</v>
      </c>
      <c r="AC324" s="131"/>
    </row>
    <row r="326" spans="1:29" s="9" customFormat="1">
      <c r="B326" s="13" t="s">
        <v>2152</v>
      </c>
      <c r="C326" s="13"/>
      <c r="D326" s="14"/>
      <c r="E326" s="14"/>
      <c r="F326" s="12">
        <f>SUM(F324,F89)</f>
        <v>3358.6899999999996</v>
      </c>
      <c r="G326" s="11"/>
      <c r="K326" s="15"/>
      <c r="O326" s="11"/>
      <c r="P326" s="11"/>
      <c r="R326" s="11"/>
      <c r="S326" s="11"/>
      <c r="AC326" s="131"/>
    </row>
    <row r="327" spans="1:29" s="20" customFormat="1">
      <c r="A327" t="s">
        <v>27</v>
      </c>
      <c r="B327" t="s">
        <v>28</v>
      </c>
      <c r="C327" s="16" t="s">
        <v>2155</v>
      </c>
      <c r="D327" s="17">
        <v>42429</v>
      </c>
      <c r="E327" s="17">
        <v>42429</v>
      </c>
      <c r="F327" s="18">
        <f>D335</f>
        <v>-671.73799999999994</v>
      </c>
      <c r="G327" s="19"/>
      <c r="K327" s="21"/>
      <c r="O327" s="19"/>
      <c r="P327" s="19"/>
      <c r="R327" s="19"/>
      <c r="S327" s="19"/>
      <c r="AC327" s="144"/>
    </row>
    <row r="328" spans="1:29" s="20" customFormat="1">
      <c r="A328" t="s">
        <v>27</v>
      </c>
      <c r="B328" t="s">
        <v>28</v>
      </c>
      <c r="C328" s="16" t="s">
        <v>2173</v>
      </c>
      <c r="D328" s="56">
        <v>42155</v>
      </c>
      <c r="E328" s="56">
        <f>D328+270</f>
        <v>42425</v>
      </c>
      <c r="F328" s="18">
        <f>'Return Reserves'!D15</f>
        <v>192.78</v>
      </c>
      <c r="G328" s="19"/>
      <c r="K328" s="21"/>
      <c r="O328" s="19"/>
      <c r="P328" s="19"/>
      <c r="R328" s="19"/>
      <c r="S328" s="19"/>
      <c r="AC328" s="144"/>
    </row>
    <row r="329" spans="1:29" s="16" customFormat="1">
      <c r="A329" t="s">
        <v>27</v>
      </c>
      <c r="B329" t="s">
        <v>28</v>
      </c>
      <c r="C329" s="16" t="s">
        <v>2174</v>
      </c>
      <c r="D329" s="17">
        <v>42429</v>
      </c>
      <c r="E329" s="17">
        <v>42429</v>
      </c>
      <c r="F329" s="7">
        <f>V89</f>
        <v>-30.100000000000048</v>
      </c>
      <c r="G329" s="7"/>
      <c r="K329" s="22"/>
      <c r="O329" s="7"/>
      <c r="P329" s="7"/>
      <c r="R329" s="7"/>
      <c r="S329" s="7"/>
      <c r="AC329" s="24"/>
    </row>
    <row r="330" spans="1:29" s="16" customFormat="1">
      <c r="A330" t="s">
        <v>27</v>
      </c>
      <c r="B330" t="s">
        <v>28</v>
      </c>
      <c r="C330" s="16" t="s">
        <v>2231</v>
      </c>
      <c r="D330" s="17">
        <v>42429</v>
      </c>
      <c r="E330" s="17">
        <v>42429</v>
      </c>
      <c r="F330" s="7">
        <f>-'Ad Grid'!X8</f>
        <v>-2601</v>
      </c>
      <c r="G330" s="7"/>
      <c r="H330" s="16" t="s">
        <v>2147</v>
      </c>
      <c r="K330" s="22"/>
      <c r="O330" s="7"/>
      <c r="P330" s="7"/>
      <c r="Q330" s="7"/>
      <c r="R330" s="7"/>
      <c r="S330" s="7"/>
      <c r="AC330" s="24"/>
    </row>
    <row r="331" spans="1:29" s="16" customFormat="1">
      <c r="B331" s="13" t="s">
        <v>2153</v>
      </c>
      <c r="C331" s="13"/>
      <c r="D331" s="23"/>
      <c r="E331" s="23"/>
      <c r="F331" s="12">
        <f>SUM(F326:F330)</f>
        <v>248.63200000000006</v>
      </c>
      <c r="G331" s="7"/>
      <c r="J331" s="16" t="s">
        <v>2148</v>
      </c>
      <c r="K331" s="22"/>
      <c r="O331" s="7"/>
      <c r="P331" s="7"/>
      <c r="Q331" s="7"/>
      <c r="R331" s="7"/>
      <c r="S331" s="7"/>
      <c r="AC331" s="24"/>
    </row>
    <row r="332" spans="1:29" s="16" customFormat="1">
      <c r="D332" s="24"/>
      <c r="E332" s="24"/>
      <c r="F332" s="7"/>
      <c r="G332" s="7"/>
      <c r="K332" s="22"/>
      <c r="O332" s="7"/>
      <c r="P332" s="7"/>
      <c r="Q332" s="7"/>
      <c r="R332" s="7"/>
      <c r="S332" s="7"/>
      <c r="AC332" s="24"/>
    </row>
    <row r="333" spans="1:29" s="34" customFormat="1">
      <c r="A333" s="16"/>
      <c r="B333" s="25" t="s">
        <v>2149</v>
      </c>
      <c r="C333" s="26"/>
      <c r="D333" s="27"/>
      <c r="E333" s="24"/>
      <c r="F333"/>
      <c r="G333" s="28"/>
      <c r="H333" s="29"/>
      <c r="I333" s="29"/>
      <c r="J333" s="30"/>
      <c r="K333" s="31"/>
      <c r="L333" s="30"/>
      <c r="M333" s="31"/>
      <c r="N333" s="32"/>
      <c r="O333" s="33"/>
      <c r="P333" s="33"/>
      <c r="Q333" s="33"/>
      <c r="R333" s="33"/>
      <c r="S333" s="33"/>
      <c r="AC333" s="145"/>
    </row>
    <row r="334" spans="1:29" s="34" customFormat="1">
      <c r="A334" s="16"/>
      <c r="B334" s="35" t="s">
        <v>2154</v>
      </c>
      <c r="C334" s="36"/>
      <c r="D334" s="37">
        <f>F326</f>
        <v>3358.6899999999996</v>
      </c>
      <c r="E334" s="24"/>
      <c r="F334"/>
      <c r="G334" s="28"/>
      <c r="H334" s="29"/>
      <c r="I334" s="29"/>
      <c r="J334" s="30"/>
      <c r="K334" s="31"/>
      <c r="L334" s="30"/>
      <c r="M334" s="31"/>
      <c r="N334" s="32"/>
      <c r="O334" s="33"/>
      <c r="P334" s="33"/>
      <c r="Q334" s="33"/>
      <c r="R334" s="33"/>
      <c r="S334" s="33"/>
      <c r="AC334" s="145"/>
    </row>
    <row r="335" spans="1:29" s="4" customFormat="1">
      <c r="A335" s="16"/>
      <c r="B335" s="35" t="s">
        <v>2150</v>
      </c>
      <c r="C335" s="36"/>
      <c r="D335" s="37">
        <f>-D334*20%</f>
        <v>-671.73799999999994</v>
      </c>
      <c r="E335" s="24"/>
      <c r="F335"/>
      <c r="G335" s="38"/>
      <c r="H335" s="39"/>
      <c r="I335" s="39"/>
      <c r="J335"/>
      <c r="K335" s="40"/>
      <c r="L335"/>
      <c r="M335" s="40"/>
      <c r="N335" s="41"/>
      <c r="O335" s="7"/>
      <c r="P335" s="7"/>
      <c r="Q335" s="7"/>
      <c r="R335" s="7"/>
      <c r="S335" s="7"/>
      <c r="AC335" s="146"/>
    </row>
    <row r="336" spans="1:29" s="4" customFormat="1">
      <c r="A336" s="16"/>
      <c r="B336" s="42" t="s">
        <v>2151</v>
      </c>
      <c r="C336" s="43"/>
      <c r="D336" s="44">
        <f>D334+D335</f>
        <v>2686.9519999999998</v>
      </c>
      <c r="E336" s="24"/>
      <c r="F336"/>
      <c r="G336" s="38"/>
      <c r="H336" s="39"/>
      <c r="I336" s="39"/>
      <c r="J336" s="39"/>
      <c r="K336" s="45"/>
      <c r="L336" s="39"/>
      <c r="M336" s="45"/>
      <c r="N336" s="46"/>
      <c r="O336" s="38"/>
      <c r="P336" s="38"/>
      <c r="Q336" s="38"/>
      <c r="R336" s="38"/>
      <c r="S336" s="38"/>
      <c r="AC336" s="146"/>
    </row>
  </sheetData>
  <sortState ref="A92:AC322">
    <sortCondition ref="C92:C322"/>
    <sortCondition descending="1" ref="F92:F3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52"/>
  <sheetViews>
    <sheetView topLeftCell="B1" workbookViewId="0">
      <pane ySplit="1" topLeftCell="A454" activePane="bottomLeft" state="frozen"/>
      <selection pane="bottomLeft" activeCell="C530" sqref="C530"/>
    </sheetView>
  </sheetViews>
  <sheetFormatPr defaultRowHeight="14.4"/>
  <cols>
    <col min="1" max="1" width="8.5546875" bestFit="1" customWidth="1"/>
    <col min="2" max="2" width="30.44140625" bestFit="1" customWidth="1"/>
    <col min="3" max="3" width="17.6640625" bestFit="1" customWidth="1"/>
    <col min="4" max="4" width="10.33203125" bestFit="1" customWidth="1"/>
    <col min="5" max="5" width="9.6640625" bestFit="1" customWidth="1"/>
    <col min="6" max="6" width="12.6640625" style="7" bestFit="1" customWidth="1"/>
    <col min="7" max="7" width="14" style="7" bestFit="1" customWidth="1"/>
    <col min="8" max="8" width="7.33203125" bestFit="1" customWidth="1"/>
    <col min="9" max="9" width="4.109375" bestFit="1" customWidth="1"/>
    <col min="10" max="10" width="10.109375" bestFit="1" customWidth="1"/>
    <col min="11" max="11" width="20.88671875" style="77" bestFit="1" customWidth="1"/>
    <col min="12" max="12" width="6.88671875" bestFit="1" customWidth="1"/>
    <col min="13" max="13" width="8" bestFit="1" customWidth="1"/>
    <col min="14" max="14" width="12.6640625" bestFit="1" customWidth="1"/>
    <col min="15" max="15" width="13.5546875" bestFit="1" customWidth="1"/>
    <col min="16" max="16" width="29.109375" bestFit="1" customWidth="1"/>
    <col min="17" max="17" width="5" bestFit="1" customWidth="1"/>
    <col min="18" max="18" width="13.109375" style="7" bestFit="1" customWidth="1"/>
    <col min="19" max="19" width="11.33203125" style="7" customWidth="1"/>
    <col min="20" max="20" width="10.5546875" style="7" bestFit="1" customWidth="1"/>
    <col min="21" max="21" width="10.88671875" style="7" bestFit="1" customWidth="1"/>
    <col min="22" max="22" width="12.109375" style="7" bestFit="1" customWidth="1"/>
    <col min="23" max="23" width="10" bestFit="1" customWidth="1"/>
    <col min="24" max="24" width="7.44140625" bestFit="1" customWidth="1"/>
    <col min="25" max="25" width="34.5546875" bestFit="1" customWidth="1"/>
    <col min="26" max="26" width="5.44140625" bestFit="1" customWidth="1"/>
    <col min="27" max="27" width="9.6640625" bestFit="1" customWidth="1"/>
    <col min="28" max="28" width="12" bestFit="1" customWidth="1"/>
    <col min="29" max="29" width="7.33203125" style="57" bestFit="1" customWidth="1"/>
  </cols>
  <sheetData>
    <row r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147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2143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143" t="s">
        <v>2301</v>
      </c>
    </row>
    <row r="2" spans="1:29" s="4" customFormat="1">
      <c r="A2" s="4" t="s">
        <v>27</v>
      </c>
      <c r="B2" s="4" t="s">
        <v>28</v>
      </c>
      <c r="C2" s="4" t="s">
        <v>624</v>
      </c>
      <c r="D2" s="5">
        <v>42401</v>
      </c>
      <c r="E2" s="5">
        <v>42431</v>
      </c>
      <c r="F2" s="130">
        <f>U2</f>
        <v>-6.5</v>
      </c>
      <c r="G2" s="130">
        <v>0</v>
      </c>
      <c r="I2" s="4" t="s">
        <v>30</v>
      </c>
      <c r="K2" s="148" t="s">
        <v>625</v>
      </c>
      <c r="M2" s="4" t="s">
        <v>32</v>
      </c>
      <c r="N2" s="4" t="s">
        <v>46</v>
      </c>
      <c r="O2" s="4" t="s">
        <v>47</v>
      </c>
      <c r="P2" s="4" t="s">
        <v>48</v>
      </c>
      <c r="Q2" s="4">
        <v>-1</v>
      </c>
      <c r="R2" s="130">
        <v>6.5</v>
      </c>
      <c r="S2" s="130">
        <f t="shared" ref="S2:S33" si="0">Q2*R2</f>
        <v>-6.5</v>
      </c>
      <c r="T2" s="130">
        <v>6.5</v>
      </c>
      <c r="U2" s="130">
        <f t="shared" ref="U2:U33" si="1">Q2*T2</f>
        <v>-6.5</v>
      </c>
      <c r="V2" s="130">
        <f t="shared" ref="V2:V33" si="2">Q2*0.35</f>
        <v>-0.35</v>
      </c>
      <c r="W2" s="5">
        <v>42406</v>
      </c>
      <c r="X2" s="4" t="s">
        <v>626</v>
      </c>
      <c r="Y2" s="4" t="s">
        <v>627</v>
      </c>
      <c r="Z2" s="4" t="s">
        <v>38</v>
      </c>
      <c r="AA2" s="5">
        <v>42401</v>
      </c>
      <c r="AB2" s="4" t="s">
        <v>628</v>
      </c>
      <c r="AC2" s="146" t="s">
        <v>2302</v>
      </c>
    </row>
    <row r="3" spans="1:29" s="4" customFormat="1">
      <c r="A3" s="4" t="s">
        <v>27</v>
      </c>
      <c r="B3" s="4" t="s">
        <v>28</v>
      </c>
      <c r="C3" s="4" t="s">
        <v>653</v>
      </c>
      <c r="D3" s="5">
        <v>42402</v>
      </c>
      <c r="E3" s="5">
        <v>42432</v>
      </c>
      <c r="F3" s="130">
        <f>SUM(U3:U5)</f>
        <v>-19.3</v>
      </c>
      <c r="G3" s="130">
        <v>0</v>
      </c>
      <c r="I3" s="4" t="s">
        <v>30</v>
      </c>
      <c r="K3" s="148" t="s">
        <v>31</v>
      </c>
      <c r="M3" s="4" t="s">
        <v>32</v>
      </c>
      <c r="N3" s="4" t="s">
        <v>33</v>
      </c>
      <c r="O3" s="4" t="s">
        <v>34</v>
      </c>
      <c r="P3" s="4" t="s">
        <v>35</v>
      </c>
      <c r="Q3" s="4">
        <v>-1</v>
      </c>
      <c r="R3" s="130">
        <v>6.4</v>
      </c>
      <c r="S3" s="130">
        <f t="shared" si="0"/>
        <v>-6.4</v>
      </c>
      <c r="T3" s="130">
        <v>6.4</v>
      </c>
      <c r="U3" s="130">
        <f t="shared" si="1"/>
        <v>-6.4</v>
      </c>
      <c r="V3" s="130">
        <f t="shared" si="2"/>
        <v>-0.35</v>
      </c>
      <c r="W3" s="5">
        <v>42406</v>
      </c>
      <c r="X3" s="4" t="s">
        <v>654</v>
      </c>
      <c r="Y3" s="4" t="s">
        <v>655</v>
      </c>
      <c r="Z3" s="4" t="s">
        <v>38</v>
      </c>
      <c r="AA3" s="5">
        <v>42402</v>
      </c>
      <c r="AB3" s="4" t="s">
        <v>656</v>
      </c>
      <c r="AC3" s="146" t="s">
        <v>2302</v>
      </c>
    </row>
    <row r="4" spans="1:29" s="4" customFormat="1">
      <c r="A4" s="4" t="s">
        <v>27</v>
      </c>
      <c r="B4" s="4" t="s">
        <v>28</v>
      </c>
      <c r="C4" s="4" t="s">
        <v>653</v>
      </c>
      <c r="D4" s="5">
        <v>42402</v>
      </c>
      <c r="E4" s="5">
        <v>42432</v>
      </c>
      <c r="F4" s="130">
        <v>0</v>
      </c>
      <c r="G4" s="130">
        <v>0</v>
      </c>
      <c r="I4" s="4" t="s">
        <v>30</v>
      </c>
      <c r="K4" s="148" t="s">
        <v>657</v>
      </c>
      <c r="M4" s="4" t="s">
        <v>32</v>
      </c>
      <c r="N4" s="4" t="s">
        <v>46</v>
      </c>
      <c r="O4" s="4" t="s">
        <v>47</v>
      </c>
      <c r="P4" s="4" t="s">
        <v>48</v>
      </c>
      <c r="Q4" s="4">
        <v>-1</v>
      </c>
      <c r="R4" s="130">
        <v>6.5</v>
      </c>
      <c r="S4" s="130">
        <f t="shared" si="0"/>
        <v>-6.5</v>
      </c>
      <c r="T4" s="130">
        <v>6.5</v>
      </c>
      <c r="U4" s="130">
        <f t="shared" si="1"/>
        <v>-6.5</v>
      </c>
      <c r="V4" s="130">
        <f t="shared" si="2"/>
        <v>-0.35</v>
      </c>
      <c r="W4" s="5">
        <v>42406</v>
      </c>
      <c r="X4" s="4" t="s">
        <v>658</v>
      </c>
      <c r="Y4" s="4" t="s">
        <v>659</v>
      </c>
      <c r="Z4" s="4" t="s">
        <v>38</v>
      </c>
      <c r="AA4" s="5">
        <v>42402</v>
      </c>
      <c r="AB4" s="4" t="s">
        <v>660</v>
      </c>
      <c r="AC4" s="146" t="s">
        <v>2302</v>
      </c>
    </row>
    <row r="5" spans="1:29" s="4" customFormat="1">
      <c r="A5" s="4" t="s">
        <v>27</v>
      </c>
      <c r="B5" s="4" t="s">
        <v>28</v>
      </c>
      <c r="C5" s="4" t="s">
        <v>653</v>
      </c>
      <c r="D5" s="5">
        <v>42402</v>
      </c>
      <c r="E5" s="5">
        <v>42432</v>
      </c>
      <c r="F5" s="130">
        <v>0</v>
      </c>
      <c r="G5" s="130">
        <v>0</v>
      </c>
      <c r="I5" s="4" t="s">
        <v>30</v>
      </c>
      <c r="K5" s="148">
        <v>607801</v>
      </c>
      <c r="M5" s="4" t="s">
        <v>32</v>
      </c>
      <c r="N5" s="4" t="s">
        <v>33</v>
      </c>
      <c r="O5" s="4" t="s">
        <v>34</v>
      </c>
      <c r="P5" s="4" t="s">
        <v>35</v>
      </c>
      <c r="Q5" s="4">
        <v>-1</v>
      </c>
      <c r="R5" s="130">
        <v>6.4</v>
      </c>
      <c r="S5" s="130">
        <f t="shared" si="0"/>
        <v>-6.4</v>
      </c>
      <c r="T5" s="130">
        <v>6.4</v>
      </c>
      <c r="U5" s="130">
        <f t="shared" si="1"/>
        <v>-6.4</v>
      </c>
      <c r="V5" s="130">
        <f t="shared" si="2"/>
        <v>-0.35</v>
      </c>
      <c r="W5" s="5">
        <v>42406</v>
      </c>
      <c r="X5" s="4" t="s">
        <v>607</v>
      </c>
      <c r="Y5" s="4" t="s">
        <v>608</v>
      </c>
      <c r="Z5" s="4" t="s">
        <v>78</v>
      </c>
      <c r="AA5" s="5">
        <v>42402</v>
      </c>
      <c r="AB5" s="4" t="s">
        <v>661</v>
      </c>
      <c r="AC5" s="146" t="s">
        <v>2302</v>
      </c>
    </row>
    <row r="6" spans="1:29" s="4" customFormat="1">
      <c r="A6" s="4" t="s">
        <v>27</v>
      </c>
      <c r="B6" s="4" t="s">
        <v>28</v>
      </c>
      <c r="C6" s="4" t="s">
        <v>690</v>
      </c>
      <c r="D6" s="5">
        <v>42404</v>
      </c>
      <c r="E6" s="5">
        <v>42434</v>
      </c>
      <c r="F6" s="130">
        <f>U6</f>
        <v>-44.800000000000004</v>
      </c>
      <c r="G6" s="130">
        <v>0</v>
      </c>
      <c r="I6" s="4" t="s">
        <v>30</v>
      </c>
      <c r="K6" s="148" t="s">
        <v>119</v>
      </c>
      <c r="M6" s="4" t="s">
        <v>32</v>
      </c>
      <c r="N6" s="4" t="s">
        <v>33</v>
      </c>
      <c r="O6" s="4" t="s">
        <v>34</v>
      </c>
      <c r="P6" s="4" t="s">
        <v>35</v>
      </c>
      <c r="Q6" s="4">
        <v>-7</v>
      </c>
      <c r="R6" s="130">
        <v>6.4</v>
      </c>
      <c r="S6" s="130">
        <f t="shared" si="0"/>
        <v>-44.800000000000004</v>
      </c>
      <c r="T6" s="130">
        <v>6.4</v>
      </c>
      <c r="U6" s="130">
        <f t="shared" si="1"/>
        <v>-44.800000000000004</v>
      </c>
      <c r="V6" s="130">
        <f t="shared" si="2"/>
        <v>-2.4499999999999997</v>
      </c>
      <c r="W6" s="5">
        <v>42406</v>
      </c>
      <c r="X6" s="4" t="s">
        <v>691</v>
      </c>
      <c r="Y6" s="4" t="s">
        <v>692</v>
      </c>
      <c r="Z6" s="4" t="s">
        <v>38</v>
      </c>
      <c r="AA6" s="5">
        <v>42404</v>
      </c>
      <c r="AB6" s="4" t="s">
        <v>693</v>
      </c>
      <c r="AC6" s="146" t="s">
        <v>2302</v>
      </c>
    </row>
    <row r="7" spans="1:29" s="4" customFormat="1">
      <c r="A7" s="4" t="s">
        <v>27</v>
      </c>
      <c r="B7" s="4" t="s">
        <v>28</v>
      </c>
      <c r="C7" s="4" t="s">
        <v>713</v>
      </c>
      <c r="D7" s="5">
        <v>42405</v>
      </c>
      <c r="E7" s="5">
        <v>42435</v>
      </c>
      <c r="F7" s="130">
        <f>U7</f>
        <v>-6.5</v>
      </c>
      <c r="G7" s="130">
        <v>0</v>
      </c>
      <c r="I7" s="4" t="s">
        <v>30</v>
      </c>
      <c r="K7" s="148">
        <v>6447973</v>
      </c>
      <c r="M7" s="4" t="s">
        <v>32</v>
      </c>
      <c r="N7" s="4" t="s">
        <v>46</v>
      </c>
      <c r="O7" s="4" t="s">
        <v>47</v>
      </c>
      <c r="P7" s="4" t="s">
        <v>48</v>
      </c>
      <c r="Q7" s="4">
        <v>-1</v>
      </c>
      <c r="R7" s="130">
        <v>6.5</v>
      </c>
      <c r="S7" s="130">
        <f t="shared" si="0"/>
        <v>-6.5</v>
      </c>
      <c r="T7" s="130">
        <v>6.5</v>
      </c>
      <c r="U7" s="130">
        <f t="shared" si="1"/>
        <v>-6.5</v>
      </c>
      <c r="V7" s="130">
        <f t="shared" si="2"/>
        <v>-0.35</v>
      </c>
      <c r="W7" s="5">
        <v>42406</v>
      </c>
      <c r="X7" s="4" t="s">
        <v>714</v>
      </c>
      <c r="Y7" s="4" t="s">
        <v>715</v>
      </c>
      <c r="Z7" s="4" t="s">
        <v>38</v>
      </c>
      <c r="AA7" s="5">
        <v>42405</v>
      </c>
      <c r="AB7" s="4" t="s">
        <v>716</v>
      </c>
      <c r="AC7" s="146" t="s">
        <v>2302</v>
      </c>
    </row>
    <row r="8" spans="1:29" s="4" customFormat="1">
      <c r="A8" s="4" t="s">
        <v>27</v>
      </c>
      <c r="B8" s="4" t="s">
        <v>28</v>
      </c>
      <c r="C8" s="4" t="s">
        <v>732</v>
      </c>
      <c r="D8" s="5">
        <v>42406</v>
      </c>
      <c r="E8" s="5">
        <v>42436</v>
      </c>
      <c r="F8" s="130">
        <f>SUM(U8:U13)</f>
        <v>-39.6</v>
      </c>
      <c r="G8" s="130">
        <v>0</v>
      </c>
      <c r="I8" s="4" t="s">
        <v>30</v>
      </c>
      <c r="K8" s="148" t="s">
        <v>733</v>
      </c>
      <c r="M8" s="4" t="s">
        <v>32</v>
      </c>
      <c r="N8" s="4" t="s">
        <v>172</v>
      </c>
      <c r="O8" s="4" t="s">
        <v>173</v>
      </c>
      <c r="P8" s="4" t="s">
        <v>174</v>
      </c>
      <c r="Q8" s="4">
        <v>-1</v>
      </c>
      <c r="R8" s="130">
        <v>7.1</v>
      </c>
      <c r="S8" s="130">
        <f t="shared" si="0"/>
        <v>-7.1</v>
      </c>
      <c r="T8" s="130">
        <v>7.1</v>
      </c>
      <c r="U8" s="130">
        <f t="shared" si="1"/>
        <v>-7.1</v>
      </c>
      <c r="V8" s="130">
        <f t="shared" si="2"/>
        <v>-0.35</v>
      </c>
      <c r="W8" s="5">
        <v>42406</v>
      </c>
      <c r="X8" s="4" t="s">
        <v>734</v>
      </c>
      <c r="Y8" s="4" t="s">
        <v>627</v>
      </c>
      <c r="Z8" s="4" t="s">
        <v>38</v>
      </c>
      <c r="AA8" s="5">
        <v>42406</v>
      </c>
      <c r="AB8" s="4" t="s">
        <v>735</v>
      </c>
      <c r="AC8" s="146" t="s">
        <v>2302</v>
      </c>
    </row>
    <row r="9" spans="1:29" s="4" customFormat="1">
      <c r="A9" s="4" t="s">
        <v>27</v>
      </c>
      <c r="B9" s="4" t="s">
        <v>28</v>
      </c>
      <c r="C9" s="4" t="s">
        <v>732</v>
      </c>
      <c r="D9" s="5">
        <v>42406</v>
      </c>
      <c r="E9" s="5">
        <v>42436</v>
      </c>
      <c r="F9" s="130">
        <v>0</v>
      </c>
      <c r="G9" s="130">
        <v>0</v>
      </c>
      <c r="I9" s="4" t="s">
        <v>30</v>
      </c>
      <c r="K9" s="148">
        <v>6441786</v>
      </c>
      <c r="M9" s="4" t="s">
        <v>32</v>
      </c>
      <c r="N9" s="4" t="s">
        <v>46</v>
      </c>
      <c r="O9" s="4" t="s">
        <v>47</v>
      </c>
      <c r="P9" s="4" t="s">
        <v>48</v>
      </c>
      <c r="Q9" s="4">
        <v>-1</v>
      </c>
      <c r="R9" s="130">
        <v>6.5</v>
      </c>
      <c r="S9" s="130">
        <f t="shared" si="0"/>
        <v>-6.5</v>
      </c>
      <c r="T9" s="130">
        <v>6.5</v>
      </c>
      <c r="U9" s="130">
        <f t="shared" si="1"/>
        <v>-6.5</v>
      </c>
      <c r="V9" s="130">
        <f t="shared" si="2"/>
        <v>-0.35</v>
      </c>
      <c r="W9" s="5">
        <v>42406</v>
      </c>
      <c r="X9" s="4" t="s">
        <v>714</v>
      </c>
      <c r="Y9" s="4" t="s">
        <v>715</v>
      </c>
      <c r="Z9" s="4" t="s">
        <v>38</v>
      </c>
      <c r="AA9" s="5">
        <v>42406</v>
      </c>
      <c r="AB9" s="4" t="s">
        <v>736</v>
      </c>
      <c r="AC9" s="146" t="s">
        <v>2302</v>
      </c>
    </row>
    <row r="10" spans="1:29" s="4" customFormat="1">
      <c r="A10" s="4" t="s">
        <v>27</v>
      </c>
      <c r="B10" s="4" t="s">
        <v>28</v>
      </c>
      <c r="C10" s="4" t="s">
        <v>732</v>
      </c>
      <c r="D10" s="5">
        <v>42406</v>
      </c>
      <c r="E10" s="5">
        <v>42436</v>
      </c>
      <c r="F10" s="130">
        <v>0</v>
      </c>
      <c r="G10" s="130">
        <v>0</v>
      </c>
      <c r="I10" s="4" t="s">
        <v>30</v>
      </c>
      <c r="K10" s="148">
        <v>6453062</v>
      </c>
      <c r="M10" s="4" t="s">
        <v>32</v>
      </c>
      <c r="N10" s="4" t="s">
        <v>46</v>
      </c>
      <c r="O10" s="4" t="s">
        <v>47</v>
      </c>
      <c r="P10" s="4" t="s">
        <v>48</v>
      </c>
      <c r="Q10" s="4">
        <v>-1</v>
      </c>
      <c r="R10" s="130">
        <v>6.5</v>
      </c>
      <c r="S10" s="130">
        <f t="shared" si="0"/>
        <v>-6.5</v>
      </c>
      <c r="T10" s="130">
        <v>6.5</v>
      </c>
      <c r="U10" s="130">
        <f t="shared" si="1"/>
        <v>-6.5</v>
      </c>
      <c r="V10" s="130">
        <f t="shared" si="2"/>
        <v>-0.35</v>
      </c>
      <c r="W10" s="5">
        <v>42406</v>
      </c>
      <c r="X10" s="4" t="s">
        <v>714</v>
      </c>
      <c r="Y10" s="4" t="s">
        <v>715</v>
      </c>
      <c r="Z10" s="4" t="s">
        <v>38</v>
      </c>
      <c r="AA10" s="5">
        <v>42406</v>
      </c>
      <c r="AB10" s="4" t="s">
        <v>737</v>
      </c>
      <c r="AC10" s="146" t="s">
        <v>2302</v>
      </c>
    </row>
    <row r="11" spans="1:29" s="4" customFormat="1">
      <c r="A11" s="4" t="s">
        <v>27</v>
      </c>
      <c r="B11" s="4" t="s">
        <v>28</v>
      </c>
      <c r="C11" s="4" t="s">
        <v>732</v>
      </c>
      <c r="D11" s="5">
        <v>42406</v>
      </c>
      <c r="E11" s="5">
        <v>42436</v>
      </c>
      <c r="F11" s="130">
        <v>0</v>
      </c>
      <c r="G11" s="130">
        <v>0</v>
      </c>
      <c r="I11" s="4" t="s">
        <v>30</v>
      </c>
      <c r="K11" s="148">
        <v>6453062</v>
      </c>
      <c r="M11" s="4" t="s">
        <v>32</v>
      </c>
      <c r="N11" s="4" t="s">
        <v>46</v>
      </c>
      <c r="O11" s="4" t="s">
        <v>47</v>
      </c>
      <c r="P11" s="4" t="s">
        <v>48</v>
      </c>
      <c r="Q11" s="4">
        <v>-1</v>
      </c>
      <c r="R11" s="130">
        <v>6.5</v>
      </c>
      <c r="S11" s="130">
        <f t="shared" si="0"/>
        <v>-6.5</v>
      </c>
      <c r="T11" s="130">
        <v>6.5</v>
      </c>
      <c r="U11" s="130">
        <f t="shared" si="1"/>
        <v>-6.5</v>
      </c>
      <c r="V11" s="130">
        <f t="shared" si="2"/>
        <v>-0.35</v>
      </c>
      <c r="W11" s="5">
        <v>42406</v>
      </c>
      <c r="X11" s="4" t="s">
        <v>714</v>
      </c>
      <c r="Y11" s="4" t="s">
        <v>715</v>
      </c>
      <c r="Z11" s="4" t="s">
        <v>38</v>
      </c>
      <c r="AA11" s="5">
        <v>42406</v>
      </c>
      <c r="AB11" s="4" t="s">
        <v>737</v>
      </c>
      <c r="AC11" s="146" t="s">
        <v>2302</v>
      </c>
    </row>
    <row r="12" spans="1:29" s="4" customFormat="1">
      <c r="A12" s="4" t="s">
        <v>27</v>
      </c>
      <c r="B12" s="4" t="s">
        <v>28</v>
      </c>
      <c r="C12" s="4" t="s">
        <v>732</v>
      </c>
      <c r="D12" s="5">
        <v>42406</v>
      </c>
      <c r="E12" s="5">
        <v>42436</v>
      </c>
      <c r="F12" s="130">
        <v>0</v>
      </c>
      <c r="G12" s="130">
        <v>0</v>
      </c>
      <c r="I12" s="4" t="s">
        <v>30</v>
      </c>
      <c r="K12" s="148">
        <v>6453062</v>
      </c>
      <c r="M12" s="4" t="s">
        <v>32</v>
      </c>
      <c r="N12" s="4" t="s">
        <v>46</v>
      </c>
      <c r="O12" s="4" t="s">
        <v>47</v>
      </c>
      <c r="P12" s="4" t="s">
        <v>48</v>
      </c>
      <c r="Q12" s="4">
        <v>-1</v>
      </c>
      <c r="R12" s="130">
        <v>6.5</v>
      </c>
      <c r="S12" s="130">
        <f t="shared" si="0"/>
        <v>-6.5</v>
      </c>
      <c r="T12" s="130">
        <v>6.5</v>
      </c>
      <c r="U12" s="130">
        <f t="shared" si="1"/>
        <v>-6.5</v>
      </c>
      <c r="V12" s="130">
        <f t="shared" si="2"/>
        <v>-0.35</v>
      </c>
      <c r="W12" s="5">
        <v>42406</v>
      </c>
      <c r="X12" s="4" t="s">
        <v>714</v>
      </c>
      <c r="Y12" s="4" t="s">
        <v>715</v>
      </c>
      <c r="Z12" s="4" t="s">
        <v>38</v>
      </c>
      <c r="AA12" s="5">
        <v>42406</v>
      </c>
      <c r="AB12" s="4" t="s">
        <v>737</v>
      </c>
      <c r="AC12" s="146" t="s">
        <v>2302</v>
      </c>
    </row>
    <row r="13" spans="1:29" s="4" customFormat="1">
      <c r="A13" s="4" t="s">
        <v>27</v>
      </c>
      <c r="B13" s="4" t="s">
        <v>28</v>
      </c>
      <c r="C13" s="4" t="s">
        <v>732</v>
      </c>
      <c r="D13" s="5">
        <v>42406</v>
      </c>
      <c r="E13" s="5">
        <v>42436</v>
      </c>
      <c r="F13" s="130">
        <v>0</v>
      </c>
      <c r="G13" s="130">
        <v>0</v>
      </c>
      <c r="I13" s="4" t="s">
        <v>30</v>
      </c>
      <c r="K13" s="148" t="s">
        <v>738</v>
      </c>
      <c r="M13" s="4" t="s">
        <v>32</v>
      </c>
      <c r="N13" s="4" t="s">
        <v>46</v>
      </c>
      <c r="O13" s="4" t="s">
        <v>47</v>
      </c>
      <c r="P13" s="4" t="s">
        <v>48</v>
      </c>
      <c r="Q13" s="4">
        <v>-1</v>
      </c>
      <c r="R13" s="130">
        <v>6.5</v>
      </c>
      <c r="S13" s="130">
        <f t="shared" si="0"/>
        <v>-6.5</v>
      </c>
      <c r="T13" s="130">
        <v>6.5</v>
      </c>
      <c r="U13" s="130">
        <f t="shared" si="1"/>
        <v>-6.5</v>
      </c>
      <c r="V13" s="130">
        <f t="shared" si="2"/>
        <v>-0.35</v>
      </c>
      <c r="W13" s="5">
        <v>42406</v>
      </c>
      <c r="X13" s="4" t="s">
        <v>739</v>
      </c>
      <c r="Y13" s="4" t="s">
        <v>740</v>
      </c>
      <c r="Z13" s="4" t="s">
        <v>38</v>
      </c>
      <c r="AA13" s="5">
        <v>42406</v>
      </c>
      <c r="AB13" s="4" t="s">
        <v>741</v>
      </c>
      <c r="AC13" s="146" t="s">
        <v>2302</v>
      </c>
    </row>
    <row r="14" spans="1:29" s="4" customFormat="1">
      <c r="A14" s="4" t="s">
        <v>27</v>
      </c>
      <c r="B14" s="4" t="s">
        <v>28</v>
      </c>
      <c r="C14" s="4" t="s">
        <v>752</v>
      </c>
      <c r="D14" s="5">
        <v>42408</v>
      </c>
      <c r="E14" s="5">
        <v>42438</v>
      </c>
      <c r="F14" s="130">
        <f>SUM(U14:U17)</f>
        <v>-26</v>
      </c>
      <c r="G14" s="130">
        <v>0</v>
      </c>
      <c r="I14" s="4" t="s">
        <v>30</v>
      </c>
      <c r="K14" s="148" t="s">
        <v>753</v>
      </c>
      <c r="M14" s="4" t="s">
        <v>32</v>
      </c>
      <c r="N14" s="4" t="s">
        <v>46</v>
      </c>
      <c r="O14" s="4" t="s">
        <v>47</v>
      </c>
      <c r="P14" s="4" t="s">
        <v>48</v>
      </c>
      <c r="Q14" s="4">
        <v>-1</v>
      </c>
      <c r="R14" s="130">
        <v>6.5</v>
      </c>
      <c r="S14" s="130">
        <f t="shared" si="0"/>
        <v>-6.5</v>
      </c>
      <c r="T14" s="130">
        <v>6.5</v>
      </c>
      <c r="U14" s="130">
        <f t="shared" si="1"/>
        <v>-6.5</v>
      </c>
      <c r="V14" s="130">
        <f t="shared" si="2"/>
        <v>-0.35</v>
      </c>
      <c r="W14" s="5">
        <v>42413</v>
      </c>
      <c r="X14" s="4" t="s">
        <v>95</v>
      </c>
      <c r="Y14" s="4" t="s">
        <v>96</v>
      </c>
      <c r="Z14" s="4" t="s">
        <v>78</v>
      </c>
      <c r="AA14" s="5">
        <v>42408</v>
      </c>
      <c r="AB14" s="4" t="s">
        <v>754</v>
      </c>
      <c r="AC14" s="146" t="s">
        <v>2302</v>
      </c>
    </row>
    <row r="15" spans="1:29" s="4" customFormat="1">
      <c r="A15" s="4" t="s">
        <v>27</v>
      </c>
      <c r="B15" s="4" t="s">
        <v>28</v>
      </c>
      <c r="C15" s="4" t="s">
        <v>752</v>
      </c>
      <c r="D15" s="5">
        <v>42408</v>
      </c>
      <c r="E15" s="5">
        <v>42438</v>
      </c>
      <c r="F15" s="130">
        <v>0</v>
      </c>
      <c r="G15" s="130">
        <v>0</v>
      </c>
      <c r="I15" s="4" t="s">
        <v>30</v>
      </c>
      <c r="K15" s="148" t="s">
        <v>753</v>
      </c>
      <c r="M15" s="4" t="s">
        <v>32</v>
      </c>
      <c r="N15" s="4" t="s">
        <v>46</v>
      </c>
      <c r="O15" s="4" t="s">
        <v>47</v>
      </c>
      <c r="P15" s="4" t="s">
        <v>48</v>
      </c>
      <c r="Q15" s="4">
        <v>-1</v>
      </c>
      <c r="R15" s="130">
        <v>6.5</v>
      </c>
      <c r="S15" s="130">
        <f t="shared" si="0"/>
        <v>-6.5</v>
      </c>
      <c r="T15" s="130">
        <v>6.5</v>
      </c>
      <c r="U15" s="130">
        <f t="shared" si="1"/>
        <v>-6.5</v>
      </c>
      <c r="V15" s="130">
        <f t="shared" si="2"/>
        <v>-0.35</v>
      </c>
      <c r="W15" s="5">
        <v>42413</v>
      </c>
      <c r="X15" s="4" t="s">
        <v>95</v>
      </c>
      <c r="Y15" s="4" t="s">
        <v>96</v>
      </c>
      <c r="Z15" s="4" t="s">
        <v>78</v>
      </c>
      <c r="AA15" s="5">
        <v>42408</v>
      </c>
      <c r="AB15" s="4" t="s">
        <v>754</v>
      </c>
      <c r="AC15" s="146" t="s">
        <v>2302</v>
      </c>
    </row>
    <row r="16" spans="1:29" s="4" customFormat="1">
      <c r="A16" s="4" t="s">
        <v>27</v>
      </c>
      <c r="B16" s="4" t="s">
        <v>28</v>
      </c>
      <c r="C16" s="4" t="s">
        <v>752</v>
      </c>
      <c r="D16" s="5">
        <v>42408</v>
      </c>
      <c r="E16" s="5">
        <v>42438</v>
      </c>
      <c r="F16" s="130">
        <v>0</v>
      </c>
      <c r="G16" s="130">
        <v>0</v>
      </c>
      <c r="I16" s="4" t="s">
        <v>30</v>
      </c>
      <c r="K16" s="148" t="s">
        <v>753</v>
      </c>
      <c r="M16" s="4" t="s">
        <v>32</v>
      </c>
      <c r="N16" s="4" t="s">
        <v>46</v>
      </c>
      <c r="O16" s="4" t="s">
        <v>47</v>
      </c>
      <c r="P16" s="4" t="s">
        <v>48</v>
      </c>
      <c r="Q16" s="4">
        <v>-1</v>
      </c>
      <c r="R16" s="130">
        <v>6.5</v>
      </c>
      <c r="S16" s="130">
        <f t="shared" si="0"/>
        <v>-6.5</v>
      </c>
      <c r="T16" s="130">
        <v>6.5</v>
      </c>
      <c r="U16" s="130">
        <f t="shared" si="1"/>
        <v>-6.5</v>
      </c>
      <c r="V16" s="130">
        <f t="shared" si="2"/>
        <v>-0.35</v>
      </c>
      <c r="W16" s="5">
        <v>42413</v>
      </c>
      <c r="X16" s="4" t="s">
        <v>95</v>
      </c>
      <c r="Y16" s="4" t="s">
        <v>96</v>
      </c>
      <c r="Z16" s="4" t="s">
        <v>78</v>
      </c>
      <c r="AA16" s="5">
        <v>42408</v>
      </c>
      <c r="AB16" s="4" t="s">
        <v>754</v>
      </c>
      <c r="AC16" s="146" t="s">
        <v>2302</v>
      </c>
    </row>
    <row r="17" spans="1:29" s="4" customFormat="1">
      <c r="A17" s="4" t="s">
        <v>27</v>
      </c>
      <c r="B17" s="4" t="s">
        <v>28</v>
      </c>
      <c r="C17" s="4" t="s">
        <v>752</v>
      </c>
      <c r="D17" s="5">
        <v>42408</v>
      </c>
      <c r="E17" s="5">
        <v>42438</v>
      </c>
      <c r="F17" s="130">
        <v>0</v>
      </c>
      <c r="G17" s="130">
        <v>0</v>
      </c>
      <c r="I17" s="4" t="s">
        <v>30</v>
      </c>
      <c r="K17" s="148" t="s">
        <v>753</v>
      </c>
      <c r="M17" s="4" t="s">
        <v>32</v>
      </c>
      <c r="N17" s="4" t="s">
        <v>46</v>
      </c>
      <c r="O17" s="4" t="s">
        <v>47</v>
      </c>
      <c r="P17" s="4" t="s">
        <v>48</v>
      </c>
      <c r="Q17" s="4">
        <v>-1</v>
      </c>
      <c r="R17" s="130">
        <v>6.5</v>
      </c>
      <c r="S17" s="130">
        <f t="shared" si="0"/>
        <v>-6.5</v>
      </c>
      <c r="T17" s="130">
        <v>6.5</v>
      </c>
      <c r="U17" s="130">
        <f t="shared" si="1"/>
        <v>-6.5</v>
      </c>
      <c r="V17" s="130">
        <f t="shared" si="2"/>
        <v>-0.35</v>
      </c>
      <c r="W17" s="5">
        <v>42413</v>
      </c>
      <c r="X17" s="4" t="s">
        <v>95</v>
      </c>
      <c r="Y17" s="4" t="s">
        <v>96</v>
      </c>
      <c r="Z17" s="4" t="s">
        <v>78</v>
      </c>
      <c r="AA17" s="5">
        <v>42408</v>
      </c>
      <c r="AB17" s="4" t="s">
        <v>754</v>
      </c>
      <c r="AC17" s="146" t="s">
        <v>2302</v>
      </c>
    </row>
    <row r="18" spans="1:29" s="4" customFormat="1">
      <c r="A18" s="4" t="s">
        <v>27</v>
      </c>
      <c r="B18" s="4" t="s">
        <v>28</v>
      </c>
      <c r="C18" s="4" t="s">
        <v>791</v>
      </c>
      <c r="D18" s="5">
        <v>42409</v>
      </c>
      <c r="E18" s="5">
        <v>42439</v>
      </c>
      <c r="F18" s="130">
        <f>SUM(U18:U20)</f>
        <v>-19.5</v>
      </c>
      <c r="G18" s="130">
        <v>0</v>
      </c>
      <c r="I18" s="4" t="s">
        <v>30</v>
      </c>
      <c r="K18" s="148" t="s">
        <v>792</v>
      </c>
      <c r="M18" s="4" t="s">
        <v>32</v>
      </c>
      <c r="N18" s="4" t="s">
        <v>46</v>
      </c>
      <c r="O18" s="4" t="s">
        <v>47</v>
      </c>
      <c r="P18" s="4" t="s">
        <v>48</v>
      </c>
      <c r="Q18" s="4">
        <v>-1</v>
      </c>
      <c r="R18" s="130">
        <v>6.5</v>
      </c>
      <c r="S18" s="130">
        <f t="shared" si="0"/>
        <v>-6.5</v>
      </c>
      <c r="T18" s="130">
        <v>6.5</v>
      </c>
      <c r="U18" s="130">
        <f t="shared" si="1"/>
        <v>-6.5</v>
      </c>
      <c r="V18" s="130">
        <f t="shared" si="2"/>
        <v>-0.35</v>
      </c>
      <c r="W18" s="5">
        <v>42413</v>
      </c>
      <c r="X18" s="4" t="s">
        <v>125</v>
      </c>
      <c r="Y18" s="4" t="s">
        <v>126</v>
      </c>
      <c r="Z18" s="4" t="s">
        <v>51</v>
      </c>
      <c r="AA18" s="5">
        <v>42409</v>
      </c>
      <c r="AB18" s="4" t="s">
        <v>793</v>
      </c>
      <c r="AC18" s="146" t="s">
        <v>2305</v>
      </c>
    </row>
    <row r="19" spans="1:29" s="4" customFormat="1">
      <c r="A19" s="4" t="s">
        <v>27</v>
      </c>
      <c r="B19" s="4" t="s">
        <v>28</v>
      </c>
      <c r="C19" s="4" t="s">
        <v>791</v>
      </c>
      <c r="D19" s="5">
        <v>42409</v>
      </c>
      <c r="E19" s="5">
        <v>42439</v>
      </c>
      <c r="F19" s="130">
        <v>0</v>
      </c>
      <c r="G19" s="130">
        <v>0</v>
      </c>
      <c r="I19" s="4" t="s">
        <v>30</v>
      </c>
      <c r="K19" s="148" t="s">
        <v>753</v>
      </c>
      <c r="M19" s="4" t="s">
        <v>32</v>
      </c>
      <c r="N19" s="4" t="s">
        <v>46</v>
      </c>
      <c r="O19" s="4" t="s">
        <v>47</v>
      </c>
      <c r="P19" s="4" t="s">
        <v>48</v>
      </c>
      <c r="Q19" s="4">
        <v>-1</v>
      </c>
      <c r="R19" s="130">
        <v>6.5</v>
      </c>
      <c r="S19" s="130">
        <f t="shared" si="0"/>
        <v>-6.5</v>
      </c>
      <c r="T19" s="130">
        <v>6.5</v>
      </c>
      <c r="U19" s="130">
        <f t="shared" si="1"/>
        <v>-6.5</v>
      </c>
      <c r="V19" s="130">
        <f t="shared" si="2"/>
        <v>-0.35</v>
      </c>
      <c r="W19" s="5">
        <v>42413</v>
      </c>
      <c r="X19" s="4" t="s">
        <v>95</v>
      </c>
      <c r="Y19" s="4" t="s">
        <v>96</v>
      </c>
      <c r="Z19" s="4" t="s">
        <v>78</v>
      </c>
      <c r="AA19" s="5">
        <v>42409</v>
      </c>
      <c r="AB19" s="4" t="s">
        <v>794</v>
      </c>
      <c r="AC19" s="146" t="s">
        <v>2302</v>
      </c>
    </row>
    <row r="20" spans="1:29" s="4" customFormat="1">
      <c r="A20" s="4" t="s">
        <v>27</v>
      </c>
      <c r="B20" s="4" t="s">
        <v>28</v>
      </c>
      <c r="C20" s="4" t="s">
        <v>791</v>
      </c>
      <c r="D20" s="5">
        <v>42409</v>
      </c>
      <c r="E20" s="5">
        <v>42439</v>
      </c>
      <c r="F20" s="130">
        <v>0</v>
      </c>
      <c r="G20" s="130">
        <v>0</v>
      </c>
      <c r="I20" s="4" t="s">
        <v>30</v>
      </c>
      <c r="K20" s="148" t="s">
        <v>753</v>
      </c>
      <c r="M20" s="4" t="s">
        <v>32</v>
      </c>
      <c r="N20" s="4" t="s">
        <v>46</v>
      </c>
      <c r="O20" s="4" t="s">
        <v>47</v>
      </c>
      <c r="P20" s="4" t="s">
        <v>48</v>
      </c>
      <c r="Q20" s="4">
        <v>-1</v>
      </c>
      <c r="R20" s="130">
        <v>6.5</v>
      </c>
      <c r="S20" s="130">
        <f t="shared" si="0"/>
        <v>-6.5</v>
      </c>
      <c r="T20" s="130">
        <v>6.5</v>
      </c>
      <c r="U20" s="130">
        <f t="shared" si="1"/>
        <v>-6.5</v>
      </c>
      <c r="V20" s="130">
        <f t="shared" si="2"/>
        <v>-0.35</v>
      </c>
      <c r="W20" s="5">
        <v>42413</v>
      </c>
      <c r="X20" s="4" t="s">
        <v>95</v>
      </c>
      <c r="Y20" s="4" t="s">
        <v>96</v>
      </c>
      <c r="Z20" s="4" t="s">
        <v>78</v>
      </c>
      <c r="AA20" s="5">
        <v>42409</v>
      </c>
      <c r="AB20" s="4" t="s">
        <v>794</v>
      </c>
      <c r="AC20" s="146" t="s">
        <v>2302</v>
      </c>
    </row>
    <row r="21" spans="1:29" s="4" customFormat="1">
      <c r="A21" s="4" t="s">
        <v>27</v>
      </c>
      <c r="B21" s="4" t="s">
        <v>28</v>
      </c>
      <c r="C21" s="4" t="s">
        <v>889</v>
      </c>
      <c r="D21" s="5">
        <v>42410</v>
      </c>
      <c r="E21" s="5">
        <v>42440</v>
      </c>
      <c r="F21" s="130">
        <f>SUM(U21:U22)</f>
        <v>-12.9</v>
      </c>
      <c r="G21" s="130">
        <v>0</v>
      </c>
      <c r="I21" s="4" t="s">
        <v>30</v>
      </c>
      <c r="K21" s="148" t="s">
        <v>890</v>
      </c>
      <c r="M21" s="4" t="s">
        <v>32</v>
      </c>
      <c r="N21" s="4" t="s">
        <v>33</v>
      </c>
      <c r="O21" s="4" t="s">
        <v>34</v>
      </c>
      <c r="P21" s="4" t="s">
        <v>35</v>
      </c>
      <c r="Q21" s="4">
        <v>-1</v>
      </c>
      <c r="R21" s="130">
        <v>6.4</v>
      </c>
      <c r="S21" s="130">
        <f t="shared" si="0"/>
        <v>-6.4</v>
      </c>
      <c r="T21" s="130">
        <v>6.4</v>
      </c>
      <c r="U21" s="130">
        <f t="shared" si="1"/>
        <v>-6.4</v>
      </c>
      <c r="V21" s="130">
        <f t="shared" si="2"/>
        <v>-0.35</v>
      </c>
      <c r="W21" s="5">
        <v>42413</v>
      </c>
      <c r="X21" s="4" t="s">
        <v>891</v>
      </c>
      <c r="Y21" s="4" t="s">
        <v>892</v>
      </c>
      <c r="Z21" s="4" t="s">
        <v>38</v>
      </c>
      <c r="AA21" s="5">
        <v>42410</v>
      </c>
      <c r="AB21" s="4" t="s">
        <v>893</v>
      </c>
      <c r="AC21" s="146" t="s">
        <v>2302</v>
      </c>
    </row>
    <row r="22" spans="1:29" s="4" customFormat="1">
      <c r="A22" s="4" t="s">
        <v>27</v>
      </c>
      <c r="B22" s="4" t="s">
        <v>28</v>
      </c>
      <c r="C22" s="4" t="s">
        <v>889</v>
      </c>
      <c r="D22" s="5">
        <v>42410</v>
      </c>
      <c r="E22" s="5">
        <v>42440</v>
      </c>
      <c r="F22" s="130">
        <v>0</v>
      </c>
      <c r="G22" s="130">
        <v>0</v>
      </c>
      <c r="I22" s="4" t="s">
        <v>30</v>
      </c>
      <c r="K22" s="148">
        <v>6471981</v>
      </c>
      <c r="M22" s="4" t="s">
        <v>32</v>
      </c>
      <c r="N22" s="4" t="s">
        <v>46</v>
      </c>
      <c r="O22" s="4" t="s">
        <v>47</v>
      </c>
      <c r="P22" s="4" t="s">
        <v>48</v>
      </c>
      <c r="Q22" s="4">
        <v>-1</v>
      </c>
      <c r="R22" s="130">
        <v>6.5</v>
      </c>
      <c r="S22" s="130">
        <f t="shared" si="0"/>
        <v>-6.5</v>
      </c>
      <c r="T22" s="130">
        <v>6.5</v>
      </c>
      <c r="U22" s="130">
        <f t="shared" si="1"/>
        <v>-6.5</v>
      </c>
      <c r="V22" s="130">
        <f t="shared" si="2"/>
        <v>-0.35</v>
      </c>
      <c r="W22" s="5">
        <v>42413</v>
      </c>
      <c r="X22" s="4" t="s">
        <v>714</v>
      </c>
      <c r="Y22" s="4" t="s">
        <v>715</v>
      </c>
      <c r="Z22" s="4" t="s">
        <v>38</v>
      </c>
      <c r="AA22" s="5">
        <v>42410</v>
      </c>
      <c r="AB22" s="4" t="s">
        <v>894</v>
      </c>
      <c r="AC22" s="146" t="s">
        <v>2302</v>
      </c>
    </row>
    <row r="23" spans="1:29" s="4" customFormat="1">
      <c r="A23" s="4" t="s">
        <v>27</v>
      </c>
      <c r="B23" s="4" t="s">
        <v>28</v>
      </c>
      <c r="C23" s="4" t="s">
        <v>961</v>
      </c>
      <c r="D23" s="5">
        <v>42411</v>
      </c>
      <c r="E23" s="5">
        <v>42441</v>
      </c>
      <c r="F23" s="130">
        <f>SUM(U23:U24)</f>
        <v>-13</v>
      </c>
      <c r="G23" s="130">
        <v>0</v>
      </c>
      <c r="I23" s="4" t="s">
        <v>30</v>
      </c>
      <c r="K23" s="148">
        <v>996554229780201</v>
      </c>
      <c r="M23" s="4" t="s">
        <v>32</v>
      </c>
      <c r="N23" s="4" t="s">
        <v>46</v>
      </c>
      <c r="O23" s="4" t="s">
        <v>47</v>
      </c>
      <c r="P23" s="4" t="s">
        <v>48</v>
      </c>
      <c r="Q23" s="4">
        <v>-1</v>
      </c>
      <c r="R23" s="130">
        <v>6.5</v>
      </c>
      <c r="S23" s="130">
        <f t="shared" si="0"/>
        <v>-6.5</v>
      </c>
      <c r="T23" s="130">
        <v>6.5</v>
      </c>
      <c r="U23" s="130">
        <f t="shared" si="1"/>
        <v>-6.5</v>
      </c>
      <c r="V23" s="130">
        <f t="shared" si="2"/>
        <v>-0.35</v>
      </c>
      <c r="W23" s="5">
        <v>42413</v>
      </c>
      <c r="X23" s="4" t="s">
        <v>54</v>
      </c>
      <c r="Y23" s="4" t="s">
        <v>55</v>
      </c>
      <c r="Z23" s="4" t="s">
        <v>56</v>
      </c>
      <c r="AA23" s="5">
        <v>42411</v>
      </c>
      <c r="AB23" s="4" t="s">
        <v>962</v>
      </c>
      <c r="AC23" s="146" t="s">
        <v>2302</v>
      </c>
    </row>
    <row r="24" spans="1:29" s="4" customFormat="1">
      <c r="A24" s="4" t="s">
        <v>27</v>
      </c>
      <c r="B24" s="4" t="s">
        <v>28</v>
      </c>
      <c r="C24" s="4" t="s">
        <v>961</v>
      </c>
      <c r="D24" s="5">
        <v>42411</v>
      </c>
      <c r="E24" s="5">
        <v>42441</v>
      </c>
      <c r="F24" s="130">
        <v>0</v>
      </c>
      <c r="G24" s="130">
        <v>0</v>
      </c>
      <c r="I24" s="4" t="s">
        <v>30</v>
      </c>
      <c r="K24" s="148">
        <v>991860923470205</v>
      </c>
      <c r="M24" s="4" t="s">
        <v>32</v>
      </c>
      <c r="N24" s="4" t="s">
        <v>46</v>
      </c>
      <c r="O24" s="4" t="s">
        <v>47</v>
      </c>
      <c r="P24" s="4" t="s">
        <v>48</v>
      </c>
      <c r="Q24" s="4">
        <v>-1</v>
      </c>
      <c r="R24" s="130">
        <v>6.5</v>
      </c>
      <c r="S24" s="130">
        <f t="shared" si="0"/>
        <v>-6.5</v>
      </c>
      <c r="T24" s="130">
        <v>6.5</v>
      </c>
      <c r="U24" s="130">
        <f t="shared" si="1"/>
        <v>-6.5</v>
      </c>
      <c r="V24" s="130">
        <f t="shared" si="2"/>
        <v>-0.35</v>
      </c>
      <c r="W24" s="5">
        <v>42413</v>
      </c>
      <c r="X24" s="4" t="s">
        <v>54</v>
      </c>
      <c r="Y24" s="4" t="s">
        <v>55</v>
      </c>
      <c r="Z24" s="4" t="s">
        <v>56</v>
      </c>
      <c r="AA24" s="5">
        <v>42411</v>
      </c>
      <c r="AB24" s="4" t="s">
        <v>963</v>
      </c>
      <c r="AC24" s="146" t="s">
        <v>2302</v>
      </c>
    </row>
    <row r="25" spans="1:29" s="4" customFormat="1">
      <c r="A25" s="4" t="s">
        <v>27</v>
      </c>
      <c r="B25" s="4" t="s">
        <v>28</v>
      </c>
      <c r="C25" s="4" t="s">
        <v>1027</v>
      </c>
      <c r="D25" s="5">
        <v>42412</v>
      </c>
      <c r="E25" s="5">
        <v>42442</v>
      </c>
      <c r="F25" s="130">
        <f>U25</f>
        <v>-6.5</v>
      </c>
      <c r="G25" s="130">
        <v>0</v>
      </c>
      <c r="I25" s="4" t="s">
        <v>30</v>
      </c>
      <c r="K25" s="148">
        <v>409714</v>
      </c>
      <c r="M25" s="4" t="s">
        <v>32</v>
      </c>
      <c r="N25" s="4" t="s">
        <v>46</v>
      </c>
      <c r="O25" s="4" t="s">
        <v>47</v>
      </c>
      <c r="P25" s="4" t="s">
        <v>48</v>
      </c>
      <c r="Q25" s="4">
        <v>-1</v>
      </c>
      <c r="R25" s="130">
        <v>6.5</v>
      </c>
      <c r="S25" s="130">
        <f t="shared" si="0"/>
        <v>-6.5</v>
      </c>
      <c r="T25" s="130">
        <v>6.5</v>
      </c>
      <c r="U25" s="130">
        <f t="shared" si="1"/>
        <v>-6.5</v>
      </c>
      <c r="V25" s="130">
        <f t="shared" si="2"/>
        <v>-0.35</v>
      </c>
      <c r="W25" s="5">
        <v>42413</v>
      </c>
      <c r="X25" s="4" t="s">
        <v>1028</v>
      </c>
      <c r="Y25" s="4" t="s">
        <v>1029</v>
      </c>
      <c r="Z25" s="4" t="s">
        <v>1030</v>
      </c>
      <c r="AA25" s="5">
        <v>42412</v>
      </c>
      <c r="AB25" s="4" t="s">
        <v>1031</v>
      </c>
      <c r="AC25" s="146" t="s">
        <v>2302</v>
      </c>
    </row>
    <row r="26" spans="1:29" s="4" customFormat="1">
      <c r="A26" s="4" t="s">
        <v>27</v>
      </c>
      <c r="B26" s="4" t="s">
        <v>28</v>
      </c>
      <c r="C26" s="4" t="s">
        <v>1092</v>
      </c>
      <c r="D26" s="5">
        <v>42415</v>
      </c>
      <c r="E26" s="5">
        <v>42445</v>
      </c>
      <c r="F26" s="130">
        <f>SUM(U26:U27)</f>
        <v>-13</v>
      </c>
      <c r="G26" s="130">
        <v>0</v>
      </c>
      <c r="I26" s="4" t="s">
        <v>30</v>
      </c>
      <c r="K26" s="148">
        <v>993230020870211</v>
      </c>
      <c r="M26" s="4" t="s">
        <v>32</v>
      </c>
      <c r="N26" s="4" t="s">
        <v>46</v>
      </c>
      <c r="O26" s="4" t="s">
        <v>47</v>
      </c>
      <c r="P26" s="4" t="s">
        <v>48</v>
      </c>
      <c r="Q26" s="4">
        <v>-1</v>
      </c>
      <c r="R26" s="130">
        <v>6.5</v>
      </c>
      <c r="S26" s="130">
        <f t="shared" si="0"/>
        <v>-6.5</v>
      </c>
      <c r="T26" s="130">
        <v>6.5</v>
      </c>
      <c r="U26" s="130">
        <f t="shared" si="1"/>
        <v>-6.5</v>
      </c>
      <c r="V26" s="130">
        <f t="shared" si="2"/>
        <v>-0.35</v>
      </c>
      <c r="W26" s="5">
        <v>42420</v>
      </c>
      <c r="X26" s="4" t="s">
        <v>54</v>
      </c>
      <c r="Y26" s="4" t="s">
        <v>55</v>
      </c>
      <c r="Z26" s="4" t="s">
        <v>56</v>
      </c>
      <c r="AA26" s="5">
        <v>42415</v>
      </c>
      <c r="AB26" s="4" t="s">
        <v>1093</v>
      </c>
      <c r="AC26" s="146" t="s">
        <v>2302</v>
      </c>
    </row>
    <row r="27" spans="1:29" s="4" customFormat="1">
      <c r="A27" s="4" t="s">
        <v>27</v>
      </c>
      <c r="B27" s="4" t="s">
        <v>28</v>
      </c>
      <c r="C27" s="4" t="s">
        <v>1092</v>
      </c>
      <c r="D27" s="5">
        <v>42415</v>
      </c>
      <c r="E27" s="5">
        <v>42445</v>
      </c>
      <c r="F27" s="130">
        <v>0</v>
      </c>
      <c r="G27" s="130">
        <v>0</v>
      </c>
      <c r="I27" s="4" t="s">
        <v>30</v>
      </c>
      <c r="K27" s="148">
        <v>993782628450207</v>
      </c>
      <c r="M27" s="4" t="s">
        <v>32</v>
      </c>
      <c r="N27" s="4" t="s">
        <v>46</v>
      </c>
      <c r="O27" s="4" t="s">
        <v>47</v>
      </c>
      <c r="P27" s="4" t="s">
        <v>48</v>
      </c>
      <c r="Q27" s="4">
        <v>-1</v>
      </c>
      <c r="R27" s="130">
        <v>6.5</v>
      </c>
      <c r="S27" s="130">
        <f t="shared" si="0"/>
        <v>-6.5</v>
      </c>
      <c r="T27" s="130">
        <v>6.5</v>
      </c>
      <c r="U27" s="130">
        <f t="shared" si="1"/>
        <v>-6.5</v>
      </c>
      <c r="V27" s="130">
        <f t="shared" si="2"/>
        <v>-0.35</v>
      </c>
      <c r="W27" s="5">
        <v>42420</v>
      </c>
      <c r="X27" s="4" t="s">
        <v>54</v>
      </c>
      <c r="Y27" s="4" t="s">
        <v>55</v>
      </c>
      <c r="Z27" s="4" t="s">
        <v>56</v>
      </c>
      <c r="AA27" s="5">
        <v>42415</v>
      </c>
      <c r="AB27" s="4" t="s">
        <v>1094</v>
      </c>
      <c r="AC27" s="146" t="s">
        <v>2302</v>
      </c>
    </row>
    <row r="28" spans="1:29" s="4" customFormat="1">
      <c r="A28" s="4" t="s">
        <v>27</v>
      </c>
      <c r="B28" s="4" t="s">
        <v>28</v>
      </c>
      <c r="C28" s="4" t="s">
        <v>1126</v>
      </c>
      <c r="D28" s="5">
        <v>42416</v>
      </c>
      <c r="E28" s="5">
        <v>42446</v>
      </c>
      <c r="F28" s="130">
        <f>SUM(U28:U34)</f>
        <v>-45.5</v>
      </c>
      <c r="G28" s="130">
        <v>0</v>
      </c>
      <c r="I28" s="4" t="s">
        <v>30</v>
      </c>
      <c r="K28" s="148">
        <v>40196</v>
      </c>
      <c r="M28" s="4" t="s">
        <v>32</v>
      </c>
      <c r="N28" s="4" t="s">
        <v>46</v>
      </c>
      <c r="O28" s="4" t="s">
        <v>47</v>
      </c>
      <c r="P28" s="4" t="s">
        <v>48</v>
      </c>
      <c r="Q28" s="4">
        <v>-1</v>
      </c>
      <c r="R28" s="130">
        <v>6.5</v>
      </c>
      <c r="S28" s="130">
        <f t="shared" si="0"/>
        <v>-6.5</v>
      </c>
      <c r="T28" s="130">
        <v>6.5</v>
      </c>
      <c r="U28" s="130">
        <f t="shared" si="1"/>
        <v>-6.5</v>
      </c>
      <c r="V28" s="130">
        <f t="shared" si="2"/>
        <v>-0.35</v>
      </c>
      <c r="W28" s="5">
        <v>42420</v>
      </c>
      <c r="X28" s="4" t="s">
        <v>76</v>
      </c>
      <c r="Y28" s="4" t="s">
        <v>77</v>
      </c>
      <c r="Z28" s="4" t="s">
        <v>78</v>
      </c>
      <c r="AA28" s="5">
        <v>42416</v>
      </c>
      <c r="AB28" s="4" t="s">
        <v>1127</v>
      </c>
      <c r="AC28" s="146" t="s">
        <v>2302</v>
      </c>
    </row>
    <row r="29" spans="1:29" s="4" customFormat="1">
      <c r="A29" s="4" t="s">
        <v>27</v>
      </c>
      <c r="B29" s="4" t="s">
        <v>28</v>
      </c>
      <c r="C29" s="4" t="s">
        <v>1126</v>
      </c>
      <c r="D29" s="5">
        <v>42416</v>
      </c>
      <c r="E29" s="5">
        <v>42446</v>
      </c>
      <c r="F29" s="130">
        <v>0</v>
      </c>
      <c r="G29" s="130">
        <v>0</v>
      </c>
      <c r="I29" s="4" t="s">
        <v>30</v>
      </c>
      <c r="K29" s="148">
        <v>40196</v>
      </c>
      <c r="M29" s="4" t="s">
        <v>32</v>
      </c>
      <c r="N29" s="4" t="s">
        <v>46</v>
      </c>
      <c r="O29" s="4" t="s">
        <v>47</v>
      </c>
      <c r="P29" s="4" t="s">
        <v>48</v>
      </c>
      <c r="Q29" s="4">
        <v>-1</v>
      </c>
      <c r="R29" s="130">
        <v>6.5</v>
      </c>
      <c r="S29" s="130">
        <f t="shared" si="0"/>
        <v>-6.5</v>
      </c>
      <c r="T29" s="130">
        <v>6.5</v>
      </c>
      <c r="U29" s="130">
        <f t="shared" si="1"/>
        <v>-6.5</v>
      </c>
      <c r="V29" s="130">
        <f t="shared" si="2"/>
        <v>-0.35</v>
      </c>
      <c r="W29" s="5">
        <v>42420</v>
      </c>
      <c r="X29" s="4" t="s">
        <v>76</v>
      </c>
      <c r="Y29" s="4" t="s">
        <v>77</v>
      </c>
      <c r="Z29" s="4" t="s">
        <v>78</v>
      </c>
      <c r="AA29" s="5">
        <v>42416</v>
      </c>
      <c r="AB29" s="4" t="s">
        <v>1127</v>
      </c>
      <c r="AC29" s="146" t="s">
        <v>2302</v>
      </c>
    </row>
    <row r="30" spans="1:29" s="4" customFormat="1">
      <c r="A30" s="4" t="s">
        <v>27</v>
      </c>
      <c r="B30" s="4" t="s">
        <v>28</v>
      </c>
      <c r="C30" s="4" t="s">
        <v>1126</v>
      </c>
      <c r="D30" s="5">
        <v>42416</v>
      </c>
      <c r="E30" s="5">
        <v>42446</v>
      </c>
      <c r="F30" s="130">
        <v>0</v>
      </c>
      <c r="G30" s="130">
        <v>0</v>
      </c>
      <c r="I30" s="4" t="s">
        <v>30</v>
      </c>
      <c r="K30" s="148">
        <v>40196</v>
      </c>
      <c r="M30" s="4" t="s">
        <v>32</v>
      </c>
      <c r="N30" s="4" t="s">
        <v>46</v>
      </c>
      <c r="O30" s="4" t="s">
        <v>47</v>
      </c>
      <c r="P30" s="4" t="s">
        <v>48</v>
      </c>
      <c r="Q30" s="4">
        <v>-1</v>
      </c>
      <c r="R30" s="130">
        <v>6.5</v>
      </c>
      <c r="S30" s="130">
        <f t="shared" si="0"/>
        <v>-6.5</v>
      </c>
      <c r="T30" s="130">
        <v>6.5</v>
      </c>
      <c r="U30" s="130">
        <f t="shared" si="1"/>
        <v>-6.5</v>
      </c>
      <c r="V30" s="130">
        <f t="shared" si="2"/>
        <v>-0.35</v>
      </c>
      <c r="W30" s="5">
        <v>42420</v>
      </c>
      <c r="X30" s="4" t="s">
        <v>76</v>
      </c>
      <c r="Y30" s="4" t="s">
        <v>77</v>
      </c>
      <c r="Z30" s="4" t="s">
        <v>78</v>
      </c>
      <c r="AA30" s="5">
        <v>42416</v>
      </c>
      <c r="AB30" s="4" t="s">
        <v>1127</v>
      </c>
      <c r="AC30" s="146" t="s">
        <v>2302</v>
      </c>
    </row>
    <row r="31" spans="1:29" s="4" customFormat="1">
      <c r="A31" s="4" t="s">
        <v>27</v>
      </c>
      <c r="B31" s="4" t="s">
        <v>28</v>
      </c>
      <c r="C31" s="4" t="s">
        <v>1126</v>
      </c>
      <c r="D31" s="5">
        <v>42416</v>
      </c>
      <c r="E31" s="5">
        <v>42446</v>
      </c>
      <c r="F31" s="130">
        <v>0</v>
      </c>
      <c r="G31" s="130">
        <v>0</v>
      </c>
      <c r="I31" s="4" t="s">
        <v>30</v>
      </c>
      <c r="K31" s="148">
        <v>40196</v>
      </c>
      <c r="M31" s="4" t="s">
        <v>32</v>
      </c>
      <c r="N31" s="4" t="s">
        <v>46</v>
      </c>
      <c r="O31" s="4" t="s">
        <v>47</v>
      </c>
      <c r="P31" s="4" t="s">
        <v>48</v>
      </c>
      <c r="Q31" s="4">
        <v>-1</v>
      </c>
      <c r="R31" s="130">
        <v>6.5</v>
      </c>
      <c r="S31" s="130">
        <f t="shared" si="0"/>
        <v>-6.5</v>
      </c>
      <c r="T31" s="130">
        <v>6.5</v>
      </c>
      <c r="U31" s="130">
        <f t="shared" si="1"/>
        <v>-6.5</v>
      </c>
      <c r="V31" s="130">
        <f t="shared" si="2"/>
        <v>-0.35</v>
      </c>
      <c r="W31" s="5">
        <v>42420</v>
      </c>
      <c r="X31" s="4" t="s">
        <v>76</v>
      </c>
      <c r="Y31" s="4" t="s">
        <v>77</v>
      </c>
      <c r="Z31" s="4" t="s">
        <v>78</v>
      </c>
      <c r="AA31" s="5">
        <v>42416</v>
      </c>
      <c r="AB31" s="4" t="s">
        <v>1127</v>
      </c>
      <c r="AC31" s="146" t="s">
        <v>2302</v>
      </c>
    </row>
    <row r="32" spans="1:29" s="4" customFormat="1">
      <c r="A32" s="4" t="s">
        <v>27</v>
      </c>
      <c r="B32" s="4" t="s">
        <v>28</v>
      </c>
      <c r="C32" s="4" t="s">
        <v>1126</v>
      </c>
      <c r="D32" s="5">
        <v>42416</v>
      </c>
      <c r="E32" s="5">
        <v>42446</v>
      </c>
      <c r="F32" s="130">
        <v>0</v>
      </c>
      <c r="G32" s="130">
        <v>0</v>
      </c>
      <c r="I32" s="4" t="s">
        <v>30</v>
      </c>
      <c r="K32" s="148">
        <v>40196</v>
      </c>
      <c r="M32" s="4" t="s">
        <v>32</v>
      </c>
      <c r="N32" s="4" t="s">
        <v>46</v>
      </c>
      <c r="O32" s="4" t="s">
        <v>47</v>
      </c>
      <c r="P32" s="4" t="s">
        <v>48</v>
      </c>
      <c r="Q32" s="4">
        <v>-1</v>
      </c>
      <c r="R32" s="130">
        <v>6.5</v>
      </c>
      <c r="S32" s="130">
        <f t="shared" si="0"/>
        <v>-6.5</v>
      </c>
      <c r="T32" s="130">
        <v>6.5</v>
      </c>
      <c r="U32" s="130">
        <f t="shared" si="1"/>
        <v>-6.5</v>
      </c>
      <c r="V32" s="130">
        <f t="shared" si="2"/>
        <v>-0.35</v>
      </c>
      <c r="W32" s="5">
        <v>42420</v>
      </c>
      <c r="X32" s="4" t="s">
        <v>76</v>
      </c>
      <c r="Y32" s="4" t="s">
        <v>77</v>
      </c>
      <c r="Z32" s="4" t="s">
        <v>78</v>
      </c>
      <c r="AA32" s="5">
        <v>42416</v>
      </c>
      <c r="AB32" s="4" t="s">
        <v>1127</v>
      </c>
      <c r="AC32" s="146" t="s">
        <v>2302</v>
      </c>
    </row>
    <row r="33" spans="1:29" s="4" customFormat="1">
      <c r="A33" s="4" t="s">
        <v>27</v>
      </c>
      <c r="B33" s="4" t="s">
        <v>28</v>
      </c>
      <c r="C33" s="4" t="s">
        <v>1126</v>
      </c>
      <c r="D33" s="5">
        <v>42416</v>
      </c>
      <c r="E33" s="5">
        <v>42446</v>
      </c>
      <c r="F33" s="130">
        <v>0</v>
      </c>
      <c r="G33" s="130">
        <v>0</v>
      </c>
      <c r="I33" s="4" t="s">
        <v>30</v>
      </c>
      <c r="K33" s="148">
        <v>40196</v>
      </c>
      <c r="M33" s="4" t="s">
        <v>32</v>
      </c>
      <c r="N33" s="4" t="s">
        <v>46</v>
      </c>
      <c r="O33" s="4" t="s">
        <v>47</v>
      </c>
      <c r="P33" s="4" t="s">
        <v>48</v>
      </c>
      <c r="Q33" s="4">
        <v>-1</v>
      </c>
      <c r="R33" s="130">
        <v>6.5</v>
      </c>
      <c r="S33" s="130">
        <f t="shared" si="0"/>
        <v>-6.5</v>
      </c>
      <c r="T33" s="130">
        <v>6.5</v>
      </c>
      <c r="U33" s="130">
        <f t="shared" si="1"/>
        <v>-6.5</v>
      </c>
      <c r="V33" s="130">
        <f t="shared" si="2"/>
        <v>-0.35</v>
      </c>
      <c r="W33" s="5">
        <v>42420</v>
      </c>
      <c r="X33" s="4" t="s">
        <v>76</v>
      </c>
      <c r="Y33" s="4" t="s">
        <v>77</v>
      </c>
      <c r="Z33" s="4" t="s">
        <v>78</v>
      </c>
      <c r="AA33" s="5">
        <v>42416</v>
      </c>
      <c r="AB33" s="4" t="s">
        <v>1127</v>
      </c>
      <c r="AC33" s="146" t="s">
        <v>2302</v>
      </c>
    </row>
    <row r="34" spans="1:29" s="4" customFormat="1">
      <c r="A34" s="4" t="s">
        <v>27</v>
      </c>
      <c r="B34" s="4" t="s">
        <v>28</v>
      </c>
      <c r="C34" s="4" t="s">
        <v>1126</v>
      </c>
      <c r="D34" s="5">
        <v>42416</v>
      </c>
      <c r="E34" s="5">
        <v>42446</v>
      </c>
      <c r="F34" s="130">
        <v>0</v>
      </c>
      <c r="G34" s="130">
        <v>0</v>
      </c>
      <c r="I34" s="4" t="s">
        <v>30</v>
      </c>
      <c r="K34" s="148">
        <v>996754327510208</v>
      </c>
      <c r="M34" s="4" t="s">
        <v>32</v>
      </c>
      <c r="N34" s="4" t="s">
        <v>46</v>
      </c>
      <c r="O34" s="4" t="s">
        <v>47</v>
      </c>
      <c r="P34" s="4" t="s">
        <v>48</v>
      </c>
      <c r="Q34" s="4">
        <v>-1</v>
      </c>
      <c r="R34" s="130">
        <v>6.5</v>
      </c>
      <c r="S34" s="130">
        <f t="shared" ref="S34:S63" si="3">Q34*R34</f>
        <v>-6.5</v>
      </c>
      <c r="T34" s="130">
        <v>6.5</v>
      </c>
      <c r="U34" s="130">
        <f t="shared" ref="U34:U63" si="4">Q34*T34</f>
        <v>-6.5</v>
      </c>
      <c r="V34" s="130">
        <f t="shared" ref="V34:V63" si="5">Q34*0.35</f>
        <v>-0.35</v>
      </c>
      <c r="W34" s="5">
        <v>42420</v>
      </c>
      <c r="X34" s="4" t="s">
        <v>54</v>
      </c>
      <c r="Y34" s="4" t="s">
        <v>55</v>
      </c>
      <c r="Z34" s="4" t="s">
        <v>56</v>
      </c>
      <c r="AA34" s="5">
        <v>42416</v>
      </c>
      <c r="AB34" s="4" t="s">
        <v>1128</v>
      </c>
      <c r="AC34" s="146" t="s">
        <v>2302</v>
      </c>
    </row>
    <row r="35" spans="1:29" s="4" customFormat="1">
      <c r="A35" s="4" t="s">
        <v>27</v>
      </c>
      <c r="B35" s="4" t="s">
        <v>28</v>
      </c>
      <c r="C35" s="4" t="s">
        <v>1178</v>
      </c>
      <c r="D35" s="5">
        <v>42417</v>
      </c>
      <c r="E35" s="5">
        <v>42447</v>
      </c>
      <c r="F35" s="130">
        <f>U35</f>
        <v>-6.5</v>
      </c>
      <c r="G35" s="130">
        <v>0</v>
      </c>
      <c r="I35" s="4" t="s">
        <v>30</v>
      </c>
      <c r="K35" s="148">
        <v>6492698</v>
      </c>
      <c r="M35" s="4" t="s">
        <v>32</v>
      </c>
      <c r="N35" s="4" t="s">
        <v>46</v>
      </c>
      <c r="O35" s="4" t="s">
        <v>47</v>
      </c>
      <c r="P35" s="4" t="s">
        <v>48</v>
      </c>
      <c r="Q35" s="4">
        <v>-1</v>
      </c>
      <c r="R35" s="130">
        <v>6.5</v>
      </c>
      <c r="S35" s="130">
        <f t="shared" si="3"/>
        <v>-6.5</v>
      </c>
      <c r="T35" s="130">
        <v>6.5</v>
      </c>
      <c r="U35" s="130">
        <f t="shared" si="4"/>
        <v>-6.5</v>
      </c>
      <c r="V35" s="130">
        <f t="shared" si="5"/>
        <v>-0.35</v>
      </c>
      <c r="W35" s="5">
        <v>42420</v>
      </c>
      <c r="X35" s="4" t="s">
        <v>714</v>
      </c>
      <c r="Y35" s="4" t="s">
        <v>715</v>
      </c>
      <c r="Z35" s="4" t="s">
        <v>38</v>
      </c>
      <c r="AA35" s="5">
        <v>42417</v>
      </c>
      <c r="AB35" s="4" t="s">
        <v>1179</v>
      </c>
      <c r="AC35" s="146" t="s">
        <v>2302</v>
      </c>
    </row>
    <row r="36" spans="1:29" s="4" customFormat="1">
      <c r="A36" s="4" t="s">
        <v>27</v>
      </c>
      <c r="B36" s="4" t="s">
        <v>28</v>
      </c>
      <c r="C36" s="4" t="s">
        <v>1202</v>
      </c>
      <c r="D36" s="5">
        <v>42418</v>
      </c>
      <c r="E36" s="5">
        <v>42448</v>
      </c>
      <c r="F36" s="130">
        <f>SUM(U36:U40)</f>
        <v>-30.35</v>
      </c>
      <c r="G36" s="130">
        <v>0</v>
      </c>
      <c r="I36" s="4" t="s">
        <v>30</v>
      </c>
      <c r="K36" s="148">
        <v>6502322</v>
      </c>
      <c r="M36" s="4" t="s">
        <v>32</v>
      </c>
      <c r="N36" s="4" t="s">
        <v>46</v>
      </c>
      <c r="O36" s="4" t="s">
        <v>47</v>
      </c>
      <c r="P36" s="4" t="s">
        <v>48</v>
      </c>
      <c r="Q36" s="4">
        <v>-1</v>
      </c>
      <c r="R36" s="130">
        <v>6.5</v>
      </c>
      <c r="S36" s="130">
        <f t="shared" si="3"/>
        <v>-6.5</v>
      </c>
      <c r="T36" s="130">
        <v>6.5</v>
      </c>
      <c r="U36" s="130">
        <f t="shared" si="4"/>
        <v>-6.5</v>
      </c>
      <c r="V36" s="130">
        <f t="shared" si="5"/>
        <v>-0.35</v>
      </c>
      <c r="W36" s="5">
        <v>42420</v>
      </c>
      <c r="X36" s="4" t="s">
        <v>714</v>
      </c>
      <c r="Y36" s="4" t="s">
        <v>715</v>
      </c>
      <c r="Z36" s="4" t="s">
        <v>38</v>
      </c>
      <c r="AA36" s="5">
        <v>42418</v>
      </c>
      <c r="AB36" s="4" t="s">
        <v>1203</v>
      </c>
      <c r="AC36" s="146" t="s">
        <v>2302</v>
      </c>
    </row>
    <row r="37" spans="1:29" s="4" customFormat="1">
      <c r="A37" s="4" t="s">
        <v>27</v>
      </c>
      <c r="B37" s="4" t="s">
        <v>28</v>
      </c>
      <c r="C37" s="4" t="s">
        <v>1202</v>
      </c>
      <c r="D37" s="5">
        <v>42418</v>
      </c>
      <c r="E37" s="5">
        <v>42448</v>
      </c>
      <c r="F37" s="130">
        <v>0</v>
      </c>
      <c r="G37" s="130">
        <v>0</v>
      </c>
      <c r="I37" s="4" t="s">
        <v>30</v>
      </c>
      <c r="K37" s="148" t="s">
        <v>1204</v>
      </c>
      <c r="M37" s="4" t="s">
        <v>32</v>
      </c>
      <c r="N37" s="4" t="s">
        <v>223</v>
      </c>
      <c r="O37" s="4" t="s">
        <v>224</v>
      </c>
      <c r="P37" s="4" t="s">
        <v>225</v>
      </c>
      <c r="Q37" s="4">
        <v>-1</v>
      </c>
      <c r="R37" s="130">
        <v>4.3499999999999996</v>
      </c>
      <c r="S37" s="130">
        <f t="shared" si="3"/>
        <v>-4.3499999999999996</v>
      </c>
      <c r="T37" s="130">
        <v>4.3499999999999996</v>
      </c>
      <c r="U37" s="130">
        <f t="shared" si="4"/>
        <v>-4.3499999999999996</v>
      </c>
      <c r="V37" s="130">
        <f t="shared" si="5"/>
        <v>-0.35</v>
      </c>
      <c r="W37" s="5">
        <v>42420</v>
      </c>
      <c r="X37" s="4" t="s">
        <v>734</v>
      </c>
      <c r="Y37" s="4" t="s">
        <v>627</v>
      </c>
      <c r="Z37" s="4" t="s">
        <v>38</v>
      </c>
      <c r="AA37" s="5">
        <v>42418</v>
      </c>
      <c r="AB37" s="4" t="s">
        <v>1205</v>
      </c>
      <c r="AC37" s="146" t="s">
        <v>2302</v>
      </c>
    </row>
    <row r="38" spans="1:29" s="4" customFormat="1">
      <c r="A38" s="4" t="s">
        <v>27</v>
      </c>
      <c r="B38" s="4" t="s">
        <v>28</v>
      </c>
      <c r="C38" s="4" t="s">
        <v>1202</v>
      </c>
      <c r="D38" s="5">
        <v>42418</v>
      </c>
      <c r="E38" s="5">
        <v>42448</v>
      </c>
      <c r="F38" s="130">
        <v>0</v>
      </c>
      <c r="G38" s="130">
        <v>0</v>
      </c>
      <c r="I38" s="4" t="s">
        <v>30</v>
      </c>
      <c r="K38" s="148">
        <v>409714</v>
      </c>
      <c r="M38" s="4" t="s">
        <v>32</v>
      </c>
      <c r="N38" s="4" t="s">
        <v>46</v>
      </c>
      <c r="O38" s="4" t="s">
        <v>47</v>
      </c>
      <c r="P38" s="4" t="s">
        <v>48</v>
      </c>
      <c r="Q38" s="4">
        <v>-1</v>
      </c>
      <c r="R38" s="130">
        <v>6.5</v>
      </c>
      <c r="S38" s="130">
        <f t="shared" si="3"/>
        <v>-6.5</v>
      </c>
      <c r="T38" s="130">
        <v>6.5</v>
      </c>
      <c r="U38" s="130">
        <f t="shared" si="4"/>
        <v>-6.5</v>
      </c>
      <c r="V38" s="130">
        <f t="shared" si="5"/>
        <v>-0.35</v>
      </c>
      <c r="W38" s="5">
        <v>42420</v>
      </c>
      <c r="X38" s="4" t="s">
        <v>1028</v>
      </c>
      <c r="Y38" s="4" t="s">
        <v>1029</v>
      </c>
      <c r="Z38" s="4" t="s">
        <v>1030</v>
      </c>
      <c r="AA38" s="5">
        <v>42418</v>
      </c>
      <c r="AB38" s="4" t="s">
        <v>1206</v>
      </c>
      <c r="AC38" s="146" t="s">
        <v>2302</v>
      </c>
    </row>
    <row r="39" spans="1:29" s="4" customFormat="1">
      <c r="A39" s="4" t="s">
        <v>27</v>
      </c>
      <c r="B39" s="4" t="s">
        <v>28</v>
      </c>
      <c r="C39" s="4" t="s">
        <v>1202</v>
      </c>
      <c r="D39" s="5">
        <v>42418</v>
      </c>
      <c r="E39" s="5">
        <v>42448</v>
      </c>
      <c r="F39" s="130">
        <v>0</v>
      </c>
      <c r="G39" s="130">
        <v>0</v>
      </c>
      <c r="I39" s="4" t="s">
        <v>30</v>
      </c>
      <c r="K39" s="148">
        <v>409714</v>
      </c>
      <c r="M39" s="4" t="s">
        <v>32</v>
      </c>
      <c r="N39" s="4" t="s">
        <v>46</v>
      </c>
      <c r="O39" s="4" t="s">
        <v>47</v>
      </c>
      <c r="P39" s="4" t="s">
        <v>48</v>
      </c>
      <c r="Q39" s="4">
        <v>-1</v>
      </c>
      <c r="R39" s="130">
        <v>6.5</v>
      </c>
      <c r="S39" s="130">
        <f t="shared" si="3"/>
        <v>-6.5</v>
      </c>
      <c r="T39" s="130">
        <v>6.5</v>
      </c>
      <c r="U39" s="130">
        <f t="shared" si="4"/>
        <v>-6.5</v>
      </c>
      <c r="V39" s="130">
        <f t="shared" si="5"/>
        <v>-0.35</v>
      </c>
      <c r="W39" s="5">
        <v>42420</v>
      </c>
      <c r="X39" s="4" t="s">
        <v>1028</v>
      </c>
      <c r="Y39" s="4" t="s">
        <v>1029</v>
      </c>
      <c r="Z39" s="4" t="s">
        <v>1030</v>
      </c>
      <c r="AA39" s="5">
        <v>42418</v>
      </c>
      <c r="AB39" s="4" t="s">
        <v>1206</v>
      </c>
      <c r="AC39" s="146" t="s">
        <v>2302</v>
      </c>
    </row>
    <row r="40" spans="1:29" s="4" customFormat="1">
      <c r="A40" s="4" t="s">
        <v>27</v>
      </c>
      <c r="B40" s="4" t="s">
        <v>28</v>
      </c>
      <c r="C40" s="4" t="s">
        <v>1202</v>
      </c>
      <c r="D40" s="5">
        <v>42418</v>
      </c>
      <c r="E40" s="5">
        <v>42448</v>
      </c>
      <c r="F40" s="130">
        <v>0</v>
      </c>
      <c r="G40" s="130">
        <v>0</v>
      </c>
      <c r="I40" s="4" t="s">
        <v>30</v>
      </c>
      <c r="K40" s="148">
        <v>409714</v>
      </c>
      <c r="M40" s="4" t="s">
        <v>32</v>
      </c>
      <c r="N40" s="4" t="s">
        <v>46</v>
      </c>
      <c r="O40" s="4" t="s">
        <v>47</v>
      </c>
      <c r="P40" s="4" t="s">
        <v>48</v>
      </c>
      <c r="Q40" s="4">
        <v>-1</v>
      </c>
      <c r="R40" s="130">
        <v>6.5</v>
      </c>
      <c r="S40" s="130">
        <f t="shared" si="3"/>
        <v>-6.5</v>
      </c>
      <c r="T40" s="130">
        <v>6.5</v>
      </c>
      <c r="U40" s="130">
        <f t="shared" si="4"/>
        <v>-6.5</v>
      </c>
      <c r="V40" s="130">
        <f t="shared" si="5"/>
        <v>-0.35</v>
      </c>
      <c r="W40" s="5">
        <v>42420</v>
      </c>
      <c r="X40" s="4" t="s">
        <v>1028</v>
      </c>
      <c r="Y40" s="4" t="s">
        <v>1029</v>
      </c>
      <c r="Z40" s="4" t="s">
        <v>1030</v>
      </c>
      <c r="AA40" s="5">
        <v>42418</v>
      </c>
      <c r="AB40" s="4" t="s">
        <v>1206</v>
      </c>
      <c r="AC40" s="146" t="s">
        <v>2302</v>
      </c>
    </row>
    <row r="41" spans="1:29" s="4" customFormat="1">
      <c r="A41" s="4" t="s">
        <v>27</v>
      </c>
      <c r="B41" s="4" t="s">
        <v>28</v>
      </c>
      <c r="C41" s="4" t="s">
        <v>1233</v>
      </c>
      <c r="D41" s="5">
        <v>42419</v>
      </c>
      <c r="E41" s="5">
        <v>42449</v>
      </c>
      <c r="F41" s="130">
        <f>SUM(U41:U46)</f>
        <v>-33.799999999999997</v>
      </c>
      <c r="G41" s="130">
        <v>0</v>
      </c>
      <c r="I41" s="4" t="s">
        <v>30</v>
      </c>
      <c r="K41" s="148" t="s">
        <v>1234</v>
      </c>
      <c r="M41" s="4" t="s">
        <v>32</v>
      </c>
      <c r="N41" s="4" t="s">
        <v>223</v>
      </c>
      <c r="O41" s="4" t="s">
        <v>224</v>
      </c>
      <c r="P41" s="4" t="s">
        <v>225</v>
      </c>
      <c r="Q41" s="4">
        <v>-1</v>
      </c>
      <c r="R41" s="130">
        <v>4.3499999999999996</v>
      </c>
      <c r="S41" s="130">
        <f t="shared" si="3"/>
        <v>-4.3499999999999996</v>
      </c>
      <c r="T41" s="130">
        <v>4.3499999999999996</v>
      </c>
      <c r="U41" s="130">
        <f t="shared" si="4"/>
        <v>-4.3499999999999996</v>
      </c>
      <c r="V41" s="130">
        <f t="shared" si="5"/>
        <v>-0.35</v>
      </c>
      <c r="W41" s="5">
        <v>42420</v>
      </c>
      <c r="X41" s="4" t="s">
        <v>534</v>
      </c>
      <c r="Y41" s="4" t="s">
        <v>535</v>
      </c>
      <c r="Z41" s="4" t="s">
        <v>291</v>
      </c>
      <c r="AA41" s="5">
        <v>42419</v>
      </c>
      <c r="AB41" s="4" t="s">
        <v>1235</v>
      </c>
      <c r="AC41" s="146" t="s">
        <v>2302</v>
      </c>
    </row>
    <row r="42" spans="1:29" s="4" customFormat="1">
      <c r="A42" s="4" t="s">
        <v>27</v>
      </c>
      <c r="B42" s="4" t="s">
        <v>28</v>
      </c>
      <c r="C42" s="4" t="s">
        <v>1233</v>
      </c>
      <c r="D42" s="5">
        <v>42419</v>
      </c>
      <c r="E42" s="5">
        <v>42449</v>
      </c>
      <c r="F42" s="130">
        <v>0</v>
      </c>
      <c r="G42" s="130">
        <v>0</v>
      </c>
      <c r="I42" s="4" t="s">
        <v>30</v>
      </c>
      <c r="K42" s="148" t="s">
        <v>1234</v>
      </c>
      <c r="M42" s="4" t="s">
        <v>32</v>
      </c>
      <c r="N42" s="4" t="s">
        <v>306</v>
      </c>
      <c r="O42" s="4" t="s">
        <v>307</v>
      </c>
      <c r="P42" s="4" t="s">
        <v>308</v>
      </c>
      <c r="Q42" s="4">
        <v>-1</v>
      </c>
      <c r="R42" s="130">
        <v>7.75</v>
      </c>
      <c r="S42" s="130">
        <f t="shared" si="3"/>
        <v>-7.75</v>
      </c>
      <c r="T42" s="130">
        <v>7.75</v>
      </c>
      <c r="U42" s="130">
        <f t="shared" si="4"/>
        <v>-7.75</v>
      </c>
      <c r="V42" s="130">
        <f t="shared" si="5"/>
        <v>-0.35</v>
      </c>
      <c r="W42" s="5">
        <v>42420</v>
      </c>
      <c r="X42" s="4" t="s">
        <v>534</v>
      </c>
      <c r="Y42" s="4" t="s">
        <v>535</v>
      </c>
      <c r="Z42" s="4" t="s">
        <v>291</v>
      </c>
      <c r="AA42" s="5">
        <v>42419</v>
      </c>
      <c r="AB42" s="4" t="s">
        <v>1236</v>
      </c>
      <c r="AC42" s="146" t="s">
        <v>2302</v>
      </c>
    </row>
    <row r="43" spans="1:29" s="4" customFormat="1">
      <c r="A43" s="4" t="s">
        <v>27</v>
      </c>
      <c r="B43" s="4" t="s">
        <v>28</v>
      </c>
      <c r="C43" s="4" t="s">
        <v>1233</v>
      </c>
      <c r="D43" s="5">
        <v>42419</v>
      </c>
      <c r="E43" s="5">
        <v>42449</v>
      </c>
      <c r="F43" s="130">
        <v>0</v>
      </c>
      <c r="G43" s="130">
        <v>0</v>
      </c>
      <c r="I43" s="4" t="s">
        <v>30</v>
      </c>
      <c r="K43" s="148" t="s">
        <v>1234</v>
      </c>
      <c r="M43" s="4" t="s">
        <v>32</v>
      </c>
      <c r="N43" s="4" t="s">
        <v>223</v>
      </c>
      <c r="O43" s="4" t="s">
        <v>224</v>
      </c>
      <c r="P43" s="4" t="s">
        <v>225</v>
      </c>
      <c r="Q43" s="4">
        <v>-1</v>
      </c>
      <c r="R43" s="130">
        <v>4.3499999999999996</v>
      </c>
      <c r="S43" s="130">
        <f t="shared" si="3"/>
        <v>-4.3499999999999996</v>
      </c>
      <c r="T43" s="130">
        <v>4.3499999999999996</v>
      </c>
      <c r="U43" s="130">
        <f t="shared" si="4"/>
        <v>-4.3499999999999996</v>
      </c>
      <c r="V43" s="130">
        <f t="shared" si="5"/>
        <v>-0.35</v>
      </c>
      <c r="W43" s="5">
        <v>42420</v>
      </c>
      <c r="X43" s="4" t="s">
        <v>534</v>
      </c>
      <c r="Y43" s="4" t="s">
        <v>535</v>
      </c>
      <c r="Z43" s="4" t="s">
        <v>291</v>
      </c>
      <c r="AA43" s="5">
        <v>42419</v>
      </c>
      <c r="AB43" s="4" t="s">
        <v>1236</v>
      </c>
      <c r="AC43" s="146" t="s">
        <v>2302</v>
      </c>
    </row>
    <row r="44" spans="1:29" s="4" customFormat="1">
      <c r="A44" s="4" t="s">
        <v>27</v>
      </c>
      <c r="B44" s="4" t="s">
        <v>28</v>
      </c>
      <c r="C44" s="4" t="s">
        <v>1233</v>
      </c>
      <c r="D44" s="5">
        <v>42419</v>
      </c>
      <c r="E44" s="5">
        <v>42449</v>
      </c>
      <c r="F44" s="130">
        <v>0</v>
      </c>
      <c r="G44" s="130">
        <v>0</v>
      </c>
      <c r="I44" s="4" t="s">
        <v>30</v>
      </c>
      <c r="K44" s="148" t="s">
        <v>1234</v>
      </c>
      <c r="M44" s="4" t="s">
        <v>32</v>
      </c>
      <c r="N44" s="4" t="s">
        <v>223</v>
      </c>
      <c r="O44" s="4" t="s">
        <v>224</v>
      </c>
      <c r="P44" s="4" t="s">
        <v>225</v>
      </c>
      <c r="Q44" s="4">
        <v>-1</v>
      </c>
      <c r="R44" s="130">
        <v>4.3499999999999996</v>
      </c>
      <c r="S44" s="130">
        <f t="shared" si="3"/>
        <v>-4.3499999999999996</v>
      </c>
      <c r="T44" s="130">
        <v>4.3499999999999996</v>
      </c>
      <c r="U44" s="130">
        <f t="shared" si="4"/>
        <v>-4.3499999999999996</v>
      </c>
      <c r="V44" s="130">
        <f t="shared" si="5"/>
        <v>-0.35</v>
      </c>
      <c r="W44" s="5">
        <v>42420</v>
      </c>
      <c r="X44" s="4" t="s">
        <v>534</v>
      </c>
      <c r="Y44" s="4" t="s">
        <v>535</v>
      </c>
      <c r="Z44" s="4" t="s">
        <v>291</v>
      </c>
      <c r="AA44" s="5">
        <v>42419</v>
      </c>
      <c r="AB44" s="4" t="s">
        <v>1236</v>
      </c>
      <c r="AC44" s="146" t="s">
        <v>2302</v>
      </c>
    </row>
    <row r="45" spans="1:29" s="4" customFormat="1">
      <c r="A45" s="4" t="s">
        <v>27</v>
      </c>
      <c r="B45" s="4" t="s">
        <v>28</v>
      </c>
      <c r="C45" s="4" t="s">
        <v>1233</v>
      </c>
      <c r="D45" s="5">
        <v>42419</v>
      </c>
      <c r="E45" s="5">
        <v>42449</v>
      </c>
      <c r="F45" s="130">
        <v>0</v>
      </c>
      <c r="G45" s="130">
        <v>0</v>
      </c>
      <c r="I45" s="4" t="s">
        <v>30</v>
      </c>
      <c r="K45" s="148" t="s">
        <v>1237</v>
      </c>
      <c r="M45" s="4" t="s">
        <v>32</v>
      </c>
      <c r="N45" s="4" t="s">
        <v>46</v>
      </c>
      <c r="O45" s="4" t="s">
        <v>47</v>
      </c>
      <c r="P45" s="4" t="s">
        <v>48</v>
      </c>
      <c r="Q45" s="4">
        <v>-1</v>
      </c>
      <c r="R45" s="130">
        <v>6.5</v>
      </c>
      <c r="S45" s="130">
        <f t="shared" si="3"/>
        <v>-6.5</v>
      </c>
      <c r="T45" s="130">
        <v>6.5</v>
      </c>
      <c r="U45" s="130">
        <f t="shared" si="4"/>
        <v>-6.5</v>
      </c>
      <c r="V45" s="130">
        <f t="shared" si="5"/>
        <v>-0.35</v>
      </c>
      <c r="W45" s="5">
        <v>42420</v>
      </c>
      <c r="X45" s="4" t="s">
        <v>1238</v>
      </c>
      <c r="Y45" s="4" t="s">
        <v>1239</v>
      </c>
      <c r="Z45" s="4" t="s">
        <v>38</v>
      </c>
      <c r="AA45" s="5">
        <v>42419</v>
      </c>
      <c r="AB45" s="4" t="s">
        <v>1240</v>
      </c>
      <c r="AC45" s="146" t="s">
        <v>2302</v>
      </c>
    </row>
    <row r="46" spans="1:29" s="4" customFormat="1">
      <c r="A46" s="4" t="s">
        <v>27</v>
      </c>
      <c r="B46" s="4" t="s">
        <v>28</v>
      </c>
      <c r="C46" s="4" t="s">
        <v>1233</v>
      </c>
      <c r="D46" s="5">
        <v>42419</v>
      </c>
      <c r="E46" s="5">
        <v>42449</v>
      </c>
      <c r="F46" s="130">
        <v>0</v>
      </c>
      <c r="G46" s="130">
        <v>0</v>
      </c>
      <c r="I46" s="4" t="s">
        <v>30</v>
      </c>
      <c r="K46" s="148" t="s">
        <v>1237</v>
      </c>
      <c r="M46" s="4" t="s">
        <v>32</v>
      </c>
      <c r="N46" s="4" t="s">
        <v>46</v>
      </c>
      <c r="O46" s="4" t="s">
        <v>47</v>
      </c>
      <c r="P46" s="4" t="s">
        <v>48</v>
      </c>
      <c r="Q46" s="4">
        <v>-1</v>
      </c>
      <c r="R46" s="130">
        <v>6.5</v>
      </c>
      <c r="S46" s="130">
        <f t="shared" si="3"/>
        <v>-6.5</v>
      </c>
      <c r="T46" s="130">
        <v>6.5</v>
      </c>
      <c r="U46" s="130">
        <f t="shared" si="4"/>
        <v>-6.5</v>
      </c>
      <c r="V46" s="130">
        <f t="shared" si="5"/>
        <v>-0.35</v>
      </c>
      <c r="W46" s="5">
        <v>42420</v>
      </c>
      <c r="X46" s="4" t="s">
        <v>1238</v>
      </c>
      <c r="Y46" s="4" t="s">
        <v>1239</v>
      </c>
      <c r="Z46" s="4" t="s">
        <v>38</v>
      </c>
      <c r="AA46" s="5">
        <v>42419</v>
      </c>
      <c r="AB46" s="4" t="s">
        <v>1240</v>
      </c>
      <c r="AC46" s="146" t="s">
        <v>2302</v>
      </c>
    </row>
    <row r="47" spans="1:29" s="4" customFormat="1">
      <c r="A47" s="4" t="s">
        <v>27</v>
      </c>
      <c r="B47" s="4" t="s">
        <v>28</v>
      </c>
      <c r="C47" s="4" t="s">
        <v>1284</v>
      </c>
      <c r="D47" s="5">
        <v>42422</v>
      </c>
      <c r="E47" s="5">
        <v>42452</v>
      </c>
      <c r="F47" s="130">
        <f>SUM(U47:U48)</f>
        <v>-13</v>
      </c>
      <c r="G47" s="130">
        <v>0</v>
      </c>
      <c r="I47" s="4" t="s">
        <v>30</v>
      </c>
      <c r="K47" s="148" t="s">
        <v>1285</v>
      </c>
      <c r="M47" s="4" t="s">
        <v>32</v>
      </c>
      <c r="N47" s="4" t="s">
        <v>46</v>
      </c>
      <c r="O47" s="4" t="s">
        <v>47</v>
      </c>
      <c r="P47" s="4" t="s">
        <v>48</v>
      </c>
      <c r="Q47" s="4">
        <v>-1</v>
      </c>
      <c r="R47" s="130">
        <v>6.5</v>
      </c>
      <c r="S47" s="130">
        <f t="shared" si="3"/>
        <v>-6.5</v>
      </c>
      <c r="T47" s="130">
        <v>6.5</v>
      </c>
      <c r="U47" s="130">
        <f t="shared" si="4"/>
        <v>-6.5</v>
      </c>
      <c r="V47" s="130">
        <f t="shared" si="5"/>
        <v>-0.35</v>
      </c>
      <c r="W47" s="5">
        <v>42427</v>
      </c>
      <c r="X47" s="4" t="s">
        <v>1286</v>
      </c>
      <c r="Y47" s="4" t="s">
        <v>1287</v>
      </c>
      <c r="Z47" s="4" t="s">
        <v>38</v>
      </c>
      <c r="AA47" s="5">
        <v>42422</v>
      </c>
      <c r="AB47" s="4" t="s">
        <v>1288</v>
      </c>
      <c r="AC47" s="146" t="s">
        <v>2302</v>
      </c>
    </row>
    <row r="48" spans="1:29" s="4" customFormat="1">
      <c r="A48" s="4" t="s">
        <v>27</v>
      </c>
      <c r="B48" s="4" t="s">
        <v>28</v>
      </c>
      <c r="C48" s="4" t="s">
        <v>1284</v>
      </c>
      <c r="D48" s="5">
        <v>42422</v>
      </c>
      <c r="E48" s="5">
        <v>42452</v>
      </c>
      <c r="F48" s="130">
        <v>0</v>
      </c>
      <c r="G48" s="130">
        <v>0</v>
      </c>
      <c r="I48" s="4" t="s">
        <v>30</v>
      </c>
      <c r="K48" s="148">
        <v>1940268</v>
      </c>
      <c r="M48" s="4" t="s">
        <v>32</v>
      </c>
      <c r="N48" s="4" t="s">
        <v>46</v>
      </c>
      <c r="O48" s="4" t="s">
        <v>47</v>
      </c>
      <c r="P48" s="4" t="s">
        <v>48</v>
      </c>
      <c r="Q48" s="4">
        <v>-1</v>
      </c>
      <c r="R48" s="130">
        <v>6.5</v>
      </c>
      <c r="S48" s="130">
        <f t="shared" si="3"/>
        <v>-6.5</v>
      </c>
      <c r="T48" s="130">
        <v>6.5</v>
      </c>
      <c r="U48" s="130">
        <f t="shared" si="4"/>
        <v>-6.5</v>
      </c>
      <c r="V48" s="130">
        <f t="shared" si="5"/>
        <v>-0.35</v>
      </c>
      <c r="W48" s="5">
        <v>42427</v>
      </c>
      <c r="X48" s="4" t="s">
        <v>1289</v>
      </c>
      <c r="Y48" s="4" t="s">
        <v>1290</v>
      </c>
      <c r="Z48" s="4" t="s">
        <v>291</v>
      </c>
      <c r="AA48" s="5">
        <v>42422</v>
      </c>
      <c r="AB48" s="4" t="s">
        <v>1291</v>
      </c>
      <c r="AC48" s="146" t="s">
        <v>2302</v>
      </c>
    </row>
    <row r="49" spans="1:29" s="4" customFormat="1">
      <c r="A49" s="4" t="s">
        <v>27</v>
      </c>
      <c r="B49" s="4" t="s">
        <v>28</v>
      </c>
      <c r="C49" s="4" t="s">
        <v>1318</v>
      </c>
      <c r="D49" s="5">
        <v>42423</v>
      </c>
      <c r="E49" s="5">
        <v>42453</v>
      </c>
      <c r="F49" s="130">
        <f>SUM(U49:U62)</f>
        <v>-91</v>
      </c>
      <c r="G49" s="130">
        <v>0</v>
      </c>
      <c r="I49" s="4" t="s">
        <v>30</v>
      </c>
      <c r="K49" s="148">
        <v>1944404</v>
      </c>
      <c r="M49" s="4" t="s">
        <v>32</v>
      </c>
      <c r="N49" s="4" t="s">
        <v>46</v>
      </c>
      <c r="O49" s="4" t="s">
        <v>47</v>
      </c>
      <c r="P49" s="4" t="s">
        <v>48</v>
      </c>
      <c r="Q49" s="4">
        <v>-1</v>
      </c>
      <c r="R49" s="130">
        <v>6.5</v>
      </c>
      <c r="S49" s="130">
        <f t="shared" si="3"/>
        <v>-6.5</v>
      </c>
      <c r="T49" s="130">
        <v>6.5</v>
      </c>
      <c r="U49" s="130">
        <f t="shared" si="4"/>
        <v>-6.5</v>
      </c>
      <c r="V49" s="130">
        <f t="shared" si="5"/>
        <v>-0.35</v>
      </c>
      <c r="W49" s="5">
        <v>42427</v>
      </c>
      <c r="X49" s="4" t="s">
        <v>1289</v>
      </c>
      <c r="Y49" s="4" t="s">
        <v>1290</v>
      </c>
      <c r="Z49" s="4" t="s">
        <v>291</v>
      </c>
      <c r="AA49" s="5">
        <v>42423</v>
      </c>
      <c r="AB49" s="4" t="s">
        <v>1319</v>
      </c>
      <c r="AC49" s="146" t="s">
        <v>2302</v>
      </c>
    </row>
    <row r="50" spans="1:29" s="4" customFormat="1">
      <c r="A50" s="4" t="s">
        <v>27</v>
      </c>
      <c r="B50" s="4" t="s">
        <v>28</v>
      </c>
      <c r="C50" s="4" t="s">
        <v>1318</v>
      </c>
      <c r="D50" s="5">
        <v>42423</v>
      </c>
      <c r="E50" s="5">
        <v>42453</v>
      </c>
      <c r="F50" s="130">
        <v>0</v>
      </c>
      <c r="G50" s="130">
        <v>0</v>
      </c>
      <c r="I50" s="4" t="s">
        <v>30</v>
      </c>
      <c r="K50" s="148">
        <v>1940268</v>
      </c>
      <c r="M50" s="4" t="s">
        <v>32</v>
      </c>
      <c r="N50" s="4" t="s">
        <v>46</v>
      </c>
      <c r="O50" s="4" t="s">
        <v>47</v>
      </c>
      <c r="P50" s="4" t="s">
        <v>48</v>
      </c>
      <c r="Q50" s="4">
        <v>-1</v>
      </c>
      <c r="R50" s="130">
        <v>6.5</v>
      </c>
      <c r="S50" s="130">
        <f t="shared" si="3"/>
        <v>-6.5</v>
      </c>
      <c r="T50" s="130">
        <v>6.5</v>
      </c>
      <c r="U50" s="130">
        <f t="shared" si="4"/>
        <v>-6.5</v>
      </c>
      <c r="V50" s="130">
        <f t="shared" si="5"/>
        <v>-0.35</v>
      </c>
      <c r="W50" s="5">
        <v>42427</v>
      </c>
      <c r="X50" s="4" t="s">
        <v>1289</v>
      </c>
      <c r="Y50" s="4" t="s">
        <v>1290</v>
      </c>
      <c r="Z50" s="4" t="s">
        <v>291</v>
      </c>
      <c r="AA50" s="5">
        <v>42423</v>
      </c>
      <c r="AB50" s="4" t="s">
        <v>1320</v>
      </c>
      <c r="AC50" s="146" t="s">
        <v>2302</v>
      </c>
    </row>
    <row r="51" spans="1:29" s="4" customFormat="1">
      <c r="A51" s="4" t="s">
        <v>27</v>
      </c>
      <c r="B51" s="4" t="s">
        <v>28</v>
      </c>
      <c r="C51" s="4" t="s">
        <v>1318</v>
      </c>
      <c r="D51" s="5">
        <v>42423</v>
      </c>
      <c r="E51" s="5">
        <v>42453</v>
      </c>
      <c r="F51" s="130">
        <v>0</v>
      </c>
      <c r="G51" s="130">
        <v>0</v>
      </c>
      <c r="I51" s="4" t="s">
        <v>30</v>
      </c>
      <c r="K51" s="148">
        <v>1938406</v>
      </c>
      <c r="M51" s="4" t="s">
        <v>32</v>
      </c>
      <c r="N51" s="4" t="s">
        <v>46</v>
      </c>
      <c r="O51" s="4" t="s">
        <v>47</v>
      </c>
      <c r="P51" s="4" t="s">
        <v>48</v>
      </c>
      <c r="Q51" s="4">
        <v>-1</v>
      </c>
      <c r="R51" s="130">
        <v>6.5</v>
      </c>
      <c r="S51" s="130">
        <f t="shared" si="3"/>
        <v>-6.5</v>
      </c>
      <c r="T51" s="130">
        <v>6.5</v>
      </c>
      <c r="U51" s="130">
        <f t="shared" si="4"/>
        <v>-6.5</v>
      </c>
      <c r="V51" s="130">
        <f t="shared" si="5"/>
        <v>-0.35</v>
      </c>
      <c r="W51" s="5">
        <v>42427</v>
      </c>
      <c r="X51" s="4" t="s">
        <v>1289</v>
      </c>
      <c r="Y51" s="4" t="s">
        <v>1290</v>
      </c>
      <c r="Z51" s="4" t="s">
        <v>291</v>
      </c>
      <c r="AA51" s="5">
        <v>42423</v>
      </c>
      <c r="AB51" s="4" t="s">
        <v>1321</v>
      </c>
      <c r="AC51" s="146" t="s">
        <v>2302</v>
      </c>
    </row>
    <row r="52" spans="1:29" s="4" customFormat="1">
      <c r="A52" s="4" t="s">
        <v>27</v>
      </c>
      <c r="B52" s="4" t="s">
        <v>28</v>
      </c>
      <c r="C52" s="4" t="s">
        <v>1318</v>
      </c>
      <c r="D52" s="5">
        <v>42423</v>
      </c>
      <c r="E52" s="5">
        <v>42453</v>
      </c>
      <c r="F52" s="130">
        <v>0</v>
      </c>
      <c r="G52" s="130">
        <v>0</v>
      </c>
      <c r="I52" s="4" t="s">
        <v>30</v>
      </c>
      <c r="K52" s="148">
        <v>1938406</v>
      </c>
      <c r="M52" s="4" t="s">
        <v>32</v>
      </c>
      <c r="N52" s="4" t="s">
        <v>46</v>
      </c>
      <c r="O52" s="4" t="s">
        <v>47</v>
      </c>
      <c r="P52" s="4" t="s">
        <v>48</v>
      </c>
      <c r="Q52" s="4">
        <v>-1</v>
      </c>
      <c r="R52" s="130">
        <v>6.5</v>
      </c>
      <c r="S52" s="130">
        <f t="shared" si="3"/>
        <v>-6.5</v>
      </c>
      <c r="T52" s="130">
        <v>6.5</v>
      </c>
      <c r="U52" s="130">
        <f t="shared" si="4"/>
        <v>-6.5</v>
      </c>
      <c r="V52" s="130">
        <f t="shared" si="5"/>
        <v>-0.35</v>
      </c>
      <c r="W52" s="5">
        <v>42427</v>
      </c>
      <c r="X52" s="4" t="s">
        <v>1289</v>
      </c>
      <c r="Y52" s="4" t="s">
        <v>1290</v>
      </c>
      <c r="Z52" s="4" t="s">
        <v>291</v>
      </c>
      <c r="AA52" s="5">
        <v>42423</v>
      </c>
      <c r="AB52" s="4" t="s">
        <v>1321</v>
      </c>
      <c r="AC52" s="146" t="s">
        <v>2302</v>
      </c>
    </row>
    <row r="53" spans="1:29" s="4" customFormat="1">
      <c r="A53" s="4" t="s">
        <v>27</v>
      </c>
      <c r="B53" s="4" t="s">
        <v>28</v>
      </c>
      <c r="C53" s="4" t="s">
        <v>1318</v>
      </c>
      <c r="D53" s="5">
        <v>42423</v>
      </c>
      <c r="E53" s="5">
        <v>42453</v>
      </c>
      <c r="F53" s="130">
        <v>0</v>
      </c>
      <c r="G53" s="130">
        <v>0</v>
      </c>
      <c r="I53" s="4" t="s">
        <v>30</v>
      </c>
      <c r="K53" s="148">
        <v>1938406</v>
      </c>
      <c r="M53" s="4" t="s">
        <v>32</v>
      </c>
      <c r="N53" s="4" t="s">
        <v>46</v>
      </c>
      <c r="O53" s="4" t="s">
        <v>47</v>
      </c>
      <c r="P53" s="4" t="s">
        <v>48</v>
      </c>
      <c r="Q53" s="4">
        <v>-1</v>
      </c>
      <c r="R53" s="130">
        <v>6.5</v>
      </c>
      <c r="S53" s="130">
        <f t="shared" si="3"/>
        <v>-6.5</v>
      </c>
      <c r="T53" s="130">
        <v>6.5</v>
      </c>
      <c r="U53" s="130">
        <f t="shared" si="4"/>
        <v>-6.5</v>
      </c>
      <c r="V53" s="130">
        <f t="shared" si="5"/>
        <v>-0.35</v>
      </c>
      <c r="W53" s="5">
        <v>42427</v>
      </c>
      <c r="X53" s="4" t="s">
        <v>1289</v>
      </c>
      <c r="Y53" s="4" t="s">
        <v>1290</v>
      </c>
      <c r="Z53" s="4" t="s">
        <v>291</v>
      </c>
      <c r="AA53" s="5">
        <v>42423</v>
      </c>
      <c r="AB53" s="4" t="s">
        <v>1321</v>
      </c>
      <c r="AC53" s="146" t="s">
        <v>2302</v>
      </c>
    </row>
    <row r="54" spans="1:29" s="4" customFormat="1">
      <c r="A54" s="4" t="s">
        <v>27</v>
      </c>
      <c r="B54" s="4" t="s">
        <v>28</v>
      </c>
      <c r="C54" s="4" t="s">
        <v>1318</v>
      </c>
      <c r="D54" s="5">
        <v>42423</v>
      </c>
      <c r="E54" s="5">
        <v>42453</v>
      </c>
      <c r="F54" s="130">
        <v>0</v>
      </c>
      <c r="G54" s="130">
        <v>0</v>
      </c>
      <c r="I54" s="4" t="s">
        <v>30</v>
      </c>
      <c r="K54" s="148">
        <v>1938406</v>
      </c>
      <c r="M54" s="4" t="s">
        <v>32</v>
      </c>
      <c r="N54" s="4" t="s">
        <v>46</v>
      </c>
      <c r="O54" s="4" t="s">
        <v>47</v>
      </c>
      <c r="P54" s="4" t="s">
        <v>48</v>
      </c>
      <c r="Q54" s="4">
        <v>-1</v>
      </c>
      <c r="R54" s="130">
        <v>6.5</v>
      </c>
      <c r="S54" s="130">
        <f t="shared" si="3"/>
        <v>-6.5</v>
      </c>
      <c r="T54" s="130">
        <v>6.5</v>
      </c>
      <c r="U54" s="130">
        <f t="shared" si="4"/>
        <v>-6.5</v>
      </c>
      <c r="V54" s="130">
        <f t="shared" si="5"/>
        <v>-0.35</v>
      </c>
      <c r="W54" s="5">
        <v>42427</v>
      </c>
      <c r="X54" s="4" t="s">
        <v>1289</v>
      </c>
      <c r="Y54" s="4" t="s">
        <v>1290</v>
      </c>
      <c r="Z54" s="4" t="s">
        <v>291</v>
      </c>
      <c r="AA54" s="5">
        <v>42423</v>
      </c>
      <c r="AB54" s="4" t="s">
        <v>1321</v>
      </c>
      <c r="AC54" s="146" t="s">
        <v>2302</v>
      </c>
    </row>
    <row r="55" spans="1:29" s="4" customFormat="1">
      <c r="A55" s="4" t="s">
        <v>27</v>
      </c>
      <c r="B55" s="4" t="s">
        <v>28</v>
      </c>
      <c r="C55" s="4" t="s">
        <v>1318</v>
      </c>
      <c r="D55" s="5">
        <v>42423</v>
      </c>
      <c r="E55" s="5">
        <v>42453</v>
      </c>
      <c r="F55" s="130">
        <v>0</v>
      </c>
      <c r="G55" s="130">
        <v>0</v>
      </c>
      <c r="I55" s="4" t="s">
        <v>30</v>
      </c>
      <c r="K55" s="148">
        <v>1938406</v>
      </c>
      <c r="M55" s="4" t="s">
        <v>32</v>
      </c>
      <c r="N55" s="4" t="s">
        <v>46</v>
      </c>
      <c r="O55" s="4" t="s">
        <v>47</v>
      </c>
      <c r="P55" s="4" t="s">
        <v>48</v>
      </c>
      <c r="Q55" s="4">
        <v>-1</v>
      </c>
      <c r="R55" s="130">
        <v>6.5</v>
      </c>
      <c r="S55" s="130">
        <f t="shared" si="3"/>
        <v>-6.5</v>
      </c>
      <c r="T55" s="130">
        <v>6.5</v>
      </c>
      <c r="U55" s="130">
        <f t="shared" si="4"/>
        <v>-6.5</v>
      </c>
      <c r="V55" s="130">
        <f t="shared" si="5"/>
        <v>-0.35</v>
      </c>
      <c r="W55" s="5">
        <v>42427</v>
      </c>
      <c r="X55" s="4" t="s">
        <v>1289</v>
      </c>
      <c r="Y55" s="4" t="s">
        <v>1290</v>
      </c>
      <c r="Z55" s="4" t="s">
        <v>291</v>
      </c>
      <c r="AA55" s="5">
        <v>42423</v>
      </c>
      <c r="AB55" s="4" t="s">
        <v>1321</v>
      </c>
      <c r="AC55" s="146" t="s">
        <v>2302</v>
      </c>
    </row>
    <row r="56" spans="1:29" s="4" customFormat="1">
      <c r="A56" s="4" t="s">
        <v>27</v>
      </c>
      <c r="B56" s="4" t="s">
        <v>28</v>
      </c>
      <c r="C56" s="4" t="s">
        <v>1318</v>
      </c>
      <c r="D56" s="5">
        <v>42423</v>
      </c>
      <c r="E56" s="5">
        <v>42453</v>
      </c>
      <c r="F56" s="130">
        <v>0</v>
      </c>
      <c r="G56" s="130">
        <v>0</v>
      </c>
      <c r="I56" s="4" t="s">
        <v>30</v>
      </c>
      <c r="K56" s="148">
        <v>1938406</v>
      </c>
      <c r="M56" s="4" t="s">
        <v>32</v>
      </c>
      <c r="N56" s="4" t="s">
        <v>46</v>
      </c>
      <c r="O56" s="4" t="s">
        <v>47</v>
      </c>
      <c r="P56" s="4" t="s">
        <v>48</v>
      </c>
      <c r="Q56" s="4">
        <v>-1</v>
      </c>
      <c r="R56" s="130">
        <v>6.5</v>
      </c>
      <c r="S56" s="130">
        <f t="shared" si="3"/>
        <v>-6.5</v>
      </c>
      <c r="T56" s="130">
        <v>6.5</v>
      </c>
      <c r="U56" s="130">
        <f t="shared" si="4"/>
        <v>-6.5</v>
      </c>
      <c r="V56" s="130">
        <f t="shared" si="5"/>
        <v>-0.35</v>
      </c>
      <c r="W56" s="5">
        <v>42427</v>
      </c>
      <c r="X56" s="4" t="s">
        <v>1289</v>
      </c>
      <c r="Y56" s="4" t="s">
        <v>1290</v>
      </c>
      <c r="Z56" s="4" t="s">
        <v>291</v>
      </c>
      <c r="AA56" s="5">
        <v>42423</v>
      </c>
      <c r="AB56" s="4" t="s">
        <v>1321</v>
      </c>
      <c r="AC56" s="146" t="s">
        <v>2302</v>
      </c>
    </row>
    <row r="57" spans="1:29" s="4" customFormat="1">
      <c r="A57" s="4" t="s">
        <v>27</v>
      </c>
      <c r="B57" s="4" t="s">
        <v>28</v>
      </c>
      <c r="C57" s="4" t="s">
        <v>1318</v>
      </c>
      <c r="D57" s="5">
        <v>42423</v>
      </c>
      <c r="E57" s="5">
        <v>42453</v>
      </c>
      <c r="F57" s="130">
        <v>0</v>
      </c>
      <c r="G57" s="130">
        <v>0</v>
      </c>
      <c r="I57" s="4" t="s">
        <v>30</v>
      </c>
      <c r="K57" s="148">
        <v>1938402</v>
      </c>
      <c r="M57" s="4" t="s">
        <v>32</v>
      </c>
      <c r="N57" s="4" t="s">
        <v>46</v>
      </c>
      <c r="O57" s="4" t="s">
        <v>47</v>
      </c>
      <c r="P57" s="4" t="s">
        <v>48</v>
      </c>
      <c r="Q57" s="4">
        <v>-1</v>
      </c>
      <c r="R57" s="130">
        <v>6.5</v>
      </c>
      <c r="S57" s="130">
        <f t="shared" si="3"/>
        <v>-6.5</v>
      </c>
      <c r="T57" s="130">
        <v>6.5</v>
      </c>
      <c r="U57" s="130">
        <f t="shared" si="4"/>
        <v>-6.5</v>
      </c>
      <c r="V57" s="130">
        <f t="shared" si="5"/>
        <v>-0.35</v>
      </c>
      <c r="W57" s="5">
        <v>42427</v>
      </c>
      <c r="X57" s="4" t="s">
        <v>1289</v>
      </c>
      <c r="Y57" s="4" t="s">
        <v>1290</v>
      </c>
      <c r="Z57" s="4" t="s">
        <v>291</v>
      </c>
      <c r="AA57" s="5">
        <v>42423</v>
      </c>
      <c r="AB57" s="4" t="s">
        <v>1322</v>
      </c>
      <c r="AC57" s="146" t="s">
        <v>2302</v>
      </c>
    </row>
    <row r="58" spans="1:29" s="4" customFormat="1">
      <c r="A58" s="4" t="s">
        <v>27</v>
      </c>
      <c r="B58" s="4" t="s">
        <v>28</v>
      </c>
      <c r="C58" s="4" t="s">
        <v>1318</v>
      </c>
      <c r="D58" s="5">
        <v>42423</v>
      </c>
      <c r="E58" s="5">
        <v>42453</v>
      </c>
      <c r="F58" s="130">
        <v>0</v>
      </c>
      <c r="G58" s="130">
        <v>0</v>
      </c>
      <c r="I58" s="4" t="s">
        <v>30</v>
      </c>
      <c r="K58" s="148">
        <v>1938402</v>
      </c>
      <c r="M58" s="4" t="s">
        <v>32</v>
      </c>
      <c r="N58" s="4" t="s">
        <v>46</v>
      </c>
      <c r="O58" s="4" t="s">
        <v>47</v>
      </c>
      <c r="P58" s="4" t="s">
        <v>48</v>
      </c>
      <c r="Q58" s="4">
        <v>-1</v>
      </c>
      <c r="R58" s="130">
        <v>6.5</v>
      </c>
      <c r="S58" s="130">
        <f t="shared" si="3"/>
        <v>-6.5</v>
      </c>
      <c r="T58" s="130">
        <v>6.5</v>
      </c>
      <c r="U58" s="130">
        <f t="shared" si="4"/>
        <v>-6.5</v>
      </c>
      <c r="V58" s="130">
        <f t="shared" si="5"/>
        <v>-0.35</v>
      </c>
      <c r="W58" s="5">
        <v>42427</v>
      </c>
      <c r="X58" s="4" t="s">
        <v>1289</v>
      </c>
      <c r="Y58" s="4" t="s">
        <v>1290</v>
      </c>
      <c r="Z58" s="4" t="s">
        <v>291</v>
      </c>
      <c r="AA58" s="5">
        <v>42423</v>
      </c>
      <c r="AB58" s="4" t="s">
        <v>1322</v>
      </c>
      <c r="AC58" s="146" t="s">
        <v>2302</v>
      </c>
    </row>
    <row r="59" spans="1:29" s="4" customFormat="1">
      <c r="A59" s="4" t="s">
        <v>27</v>
      </c>
      <c r="B59" s="4" t="s">
        <v>28</v>
      </c>
      <c r="C59" s="4" t="s">
        <v>1318</v>
      </c>
      <c r="D59" s="5">
        <v>42423</v>
      </c>
      <c r="E59" s="5">
        <v>42453</v>
      </c>
      <c r="F59" s="130">
        <v>0</v>
      </c>
      <c r="G59" s="130">
        <v>0</v>
      </c>
      <c r="I59" s="4" t="s">
        <v>30</v>
      </c>
      <c r="K59" s="148">
        <v>1938402</v>
      </c>
      <c r="M59" s="4" t="s">
        <v>32</v>
      </c>
      <c r="N59" s="4" t="s">
        <v>46</v>
      </c>
      <c r="O59" s="4" t="s">
        <v>47</v>
      </c>
      <c r="P59" s="4" t="s">
        <v>48</v>
      </c>
      <c r="Q59" s="4">
        <v>-1</v>
      </c>
      <c r="R59" s="130">
        <v>6.5</v>
      </c>
      <c r="S59" s="130">
        <f t="shared" si="3"/>
        <v>-6.5</v>
      </c>
      <c r="T59" s="130">
        <v>6.5</v>
      </c>
      <c r="U59" s="130">
        <f t="shared" si="4"/>
        <v>-6.5</v>
      </c>
      <c r="V59" s="130">
        <f t="shared" si="5"/>
        <v>-0.35</v>
      </c>
      <c r="W59" s="5">
        <v>42427</v>
      </c>
      <c r="X59" s="4" t="s">
        <v>1289</v>
      </c>
      <c r="Y59" s="4" t="s">
        <v>1290</v>
      </c>
      <c r="Z59" s="4" t="s">
        <v>291</v>
      </c>
      <c r="AA59" s="5">
        <v>42423</v>
      </c>
      <c r="AB59" s="4" t="s">
        <v>1322</v>
      </c>
      <c r="AC59" s="146" t="s">
        <v>2302</v>
      </c>
    </row>
    <row r="60" spans="1:29" s="4" customFormat="1">
      <c r="A60" s="4" t="s">
        <v>27</v>
      </c>
      <c r="B60" s="4" t="s">
        <v>28</v>
      </c>
      <c r="C60" s="4" t="s">
        <v>1318</v>
      </c>
      <c r="D60" s="5">
        <v>42423</v>
      </c>
      <c r="E60" s="5">
        <v>42453</v>
      </c>
      <c r="F60" s="130">
        <v>0</v>
      </c>
      <c r="G60" s="130">
        <v>0</v>
      </c>
      <c r="I60" s="4" t="s">
        <v>30</v>
      </c>
      <c r="K60" s="148">
        <v>1945915</v>
      </c>
      <c r="M60" s="4" t="s">
        <v>32</v>
      </c>
      <c r="N60" s="4" t="s">
        <v>46</v>
      </c>
      <c r="O60" s="4" t="s">
        <v>47</v>
      </c>
      <c r="P60" s="4" t="s">
        <v>48</v>
      </c>
      <c r="Q60" s="4">
        <v>-1</v>
      </c>
      <c r="R60" s="130">
        <v>6.5</v>
      </c>
      <c r="S60" s="130">
        <f t="shared" si="3"/>
        <v>-6.5</v>
      </c>
      <c r="T60" s="130">
        <v>6.5</v>
      </c>
      <c r="U60" s="130">
        <f t="shared" si="4"/>
        <v>-6.5</v>
      </c>
      <c r="V60" s="130">
        <f t="shared" si="5"/>
        <v>-0.35</v>
      </c>
      <c r="W60" s="5">
        <v>42427</v>
      </c>
      <c r="X60" s="4" t="s">
        <v>1289</v>
      </c>
      <c r="Y60" s="4" t="s">
        <v>1290</v>
      </c>
      <c r="Z60" s="4" t="s">
        <v>291</v>
      </c>
      <c r="AA60" s="5">
        <v>42423</v>
      </c>
      <c r="AB60" s="4" t="s">
        <v>1323</v>
      </c>
      <c r="AC60" s="146" t="s">
        <v>2302</v>
      </c>
    </row>
    <row r="61" spans="1:29" s="4" customFormat="1">
      <c r="A61" s="4" t="s">
        <v>27</v>
      </c>
      <c r="B61" s="4" t="s">
        <v>28</v>
      </c>
      <c r="C61" s="4" t="s">
        <v>1318</v>
      </c>
      <c r="D61" s="5">
        <v>42423</v>
      </c>
      <c r="E61" s="5">
        <v>42453</v>
      </c>
      <c r="F61" s="130">
        <v>0</v>
      </c>
      <c r="G61" s="130">
        <v>0</v>
      </c>
      <c r="I61" s="4" t="s">
        <v>30</v>
      </c>
      <c r="K61" s="148">
        <v>1945915</v>
      </c>
      <c r="M61" s="4" t="s">
        <v>32</v>
      </c>
      <c r="N61" s="4" t="s">
        <v>46</v>
      </c>
      <c r="O61" s="4" t="s">
        <v>47</v>
      </c>
      <c r="P61" s="4" t="s">
        <v>48</v>
      </c>
      <c r="Q61" s="4">
        <v>-1</v>
      </c>
      <c r="R61" s="130">
        <v>6.5</v>
      </c>
      <c r="S61" s="130">
        <f t="shared" si="3"/>
        <v>-6.5</v>
      </c>
      <c r="T61" s="130">
        <v>6.5</v>
      </c>
      <c r="U61" s="130">
        <f t="shared" si="4"/>
        <v>-6.5</v>
      </c>
      <c r="V61" s="130">
        <f t="shared" si="5"/>
        <v>-0.35</v>
      </c>
      <c r="W61" s="5">
        <v>42427</v>
      </c>
      <c r="X61" s="4" t="s">
        <v>1289</v>
      </c>
      <c r="Y61" s="4" t="s">
        <v>1290</v>
      </c>
      <c r="Z61" s="4" t="s">
        <v>291</v>
      </c>
      <c r="AA61" s="5">
        <v>42423</v>
      </c>
      <c r="AB61" s="4" t="s">
        <v>1323</v>
      </c>
      <c r="AC61" s="146" t="s">
        <v>2302</v>
      </c>
    </row>
    <row r="62" spans="1:29" s="4" customFormat="1">
      <c r="A62" s="4" t="s">
        <v>27</v>
      </c>
      <c r="B62" s="4" t="s">
        <v>28</v>
      </c>
      <c r="C62" s="4" t="s">
        <v>1318</v>
      </c>
      <c r="D62" s="5">
        <v>42423</v>
      </c>
      <c r="E62" s="5">
        <v>42453</v>
      </c>
      <c r="F62" s="130">
        <v>0</v>
      </c>
      <c r="G62" s="130">
        <v>0</v>
      </c>
      <c r="I62" s="4" t="s">
        <v>30</v>
      </c>
      <c r="K62" s="148">
        <v>1945915</v>
      </c>
      <c r="M62" s="4" t="s">
        <v>32</v>
      </c>
      <c r="N62" s="4" t="s">
        <v>46</v>
      </c>
      <c r="O62" s="4" t="s">
        <v>47</v>
      </c>
      <c r="P62" s="4" t="s">
        <v>48</v>
      </c>
      <c r="Q62" s="4">
        <v>-1</v>
      </c>
      <c r="R62" s="130">
        <v>6.5</v>
      </c>
      <c r="S62" s="130">
        <f t="shared" si="3"/>
        <v>-6.5</v>
      </c>
      <c r="T62" s="130">
        <v>6.5</v>
      </c>
      <c r="U62" s="130">
        <f t="shared" si="4"/>
        <v>-6.5</v>
      </c>
      <c r="V62" s="130">
        <f t="shared" si="5"/>
        <v>-0.35</v>
      </c>
      <c r="W62" s="5">
        <v>42427</v>
      </c>
      <c r="X62" s="4" t="s">
        <v>1289</v>
      </c>
      <c r="Y62" s="4" t="s">
        <v>1290</v>
      </c>
      <c r="Z62" s="4" t="s">
        <v>291</v>
      </c>
      <c r="AA62" s="5">
        <v>42423</v>
      </c>
      <c r="AB62" s="4" t="s">
        <v>1323</v>
      </c>
      <c r="AC62" s="146" t="s">
        <v>2302</v>
      </c>
    </row>
    <row r="63" spans="1:29" s="4" customFormat="1">
      <c r="A63" s="4" t="s">
        <v>27</v>
      </c>
      <c r="B63" s="4" t="s">
        <v>28</v>
      </c>
      <c r="C63" s="4" t="s">
        <v>1393</v>
      </c>
      <c r="D63" s="5">
        <v>42426</v>
      </c>
      <c r="E63" s="5">
        <v>42456</v>
      </c>
      <c r="F63" s="130">
        <f>U63</f>
        <v>-6.5</v>
      </c>
      <c r="G63" s="130">
        <v>0</v>
      </c>
      <c r="I63" s="4" t="s">
        <v>30</v>
      </c>
      <c r="K63" s="148">
        <v>994616828890221</v>
      </c>
      <c r="M63" s="4" t="s">
        <v>32</v>
      </c>
      <c r="N63" s="4" t="s">
        <v>46</v>
      </c>
      <c r="O63" s="4" t="s">
        <v>47</v>
      </c>
      <c r="P63" s="4" t="s">
        <v>48</v>
      </c>
      <c r="Q63" s="4">
        <v>-1</v>
      </c>
      <c r="R63" s="130">
        <v>6.5</v>
      </c>
      <c r="S63" s="130">
        <f t="shared" si="3"/>
        <v>-6.5</v>
      </c>
      <c r="T63" s="130">
        <v>6.5</v>
      </c>
      <c r="U63" s="130">
        <f t="shared" si="4"/>
        <v>-6.5</v>
      </c>
      <c r="V63" s="130">
        <f t="shared" si="5"/>
        <v>-0.35</v>
      </c>
      <c r="W63" s="5">
        <v>42427</v>
      </c>
      <c r="X63" s="4" t="s">
        <v>54</v>
      </c>
      <c r="Y63" s="4" t="s">
        <v>55</v>
      </c>
      <c r="Z63" s="4" t="s">
        <v>56</v>
      </c>
      <c r="AA63" s="5">
        <v>42426</v>
      </c>
      <c r="AB63" s="4" t="s">
        <v>1394</v>
      </c>
      <c r="AC63" s="146" t="s">
        <v>2302</v>
      </c>
    </row>
    <row r="64" spans="1:29" s="73" customFormat="1">
      <c r="D64" s="78"/>
      <c r="E64" s="78"/>
      <c r="F64" s="7"/>
      <c r="G64" s="7"/>
      <c r="K64" s="77"/>
      <c r="R64" s="7"/>
      <c r="S64" s="7"/>
      <c r="T64" s="7"/>
      <c r="U64" s="7"/>
      <c r="V64" s="7"/>
      <c r="W64" s="78"/>
      <c r="AA64" s="78"/>
      <c r="AC64" s="57"/>
    </row>
    <row r="65" spans="1:29" s="74" customFormat="1">
      <c r="B65" s="74" t="s">
        <v>2263</v>
      </c>
      <c r="D65" s="10"/>
      <c r="E65" s="10"/>
      <c r="F65" s="11">
        <f>SUM(F2:F64)</f>
        <v>-434.25000000000006</v>
      </c>
      <c r="G65" s="11"/>
      <c r="K65" s="15"/>
      <c r="Q65" s="74">
        <f>SUM(Q2:Q64)</f>
        <v>-68</v>
      </c>
      <c r="R65" s="11"/>
      <c r="S65" s="11">
        <f>SUM(S2:S64)</f>
        <v>-434.25000000000011</v>
      </c>
      <c r="T65" s="11"/>
      <c r="U65" s="11">
        <f>SUM(U2:U64)</f>
        <v>-434.25000000000011</v>
      </c>
      <c r="V65" s="11">
        <f>SUM(V2:V64)</f>
        <v>-23.800000000000018</v>
      </c>
      <c r="W65" s="10"/>
      <c r="AA65" s="10"/>
      <c r="AC65" s="131"/>
    </row>
    <row r="66" spans="1:29" s="73" customFormat="1">
      <c r="D66" s="78"/>
      <c r="E66" s="78"/>
      <c r="F66" s="7"/>
      <c r="G66" s="7"/>
      <c r="K66" s="77"/>
      <c r="R66" s="7"/>
      <c r="S66" s="7"/>
      <c r="T66" s="7"/>
      <c r="U66" s="7"/>
      <c r="V66" s="7"/>
      <c r="W66" s="78"/>
      <c r="AA66" s="78"/>
      <c r="AC66" s="57"/>
    </row>
    <row r="67" spans="1:29" s="73" customFormat="1">
      <c r="A67" s="3" t="s">
        <v>0</v>
      </c>
      <c r="B67" s="3" t="s">
        <v>1</v>
      </c>
      <c r="C67" s="3" t="s">
        <v>2</v>
      </c>
      <c r="D67" s="3" t="s">
        <v>3</v>
      </c>
      <c r="E67" s="3" t="s">
        <v>4</v>
      </c>
      <c r="F67" s="6" t="s">
        <v>5</v>
      </c>
      <c r="G67" s="6" t="s">
        <v>6</v>
      </c>
      <c r="H67" s="3" t="s">
        <v>7</v>
      </c>
      <c r="I67" s="3" t="s">
        <v>8</v>
      </c>
      <c r="J67" s="3" t="s">
        <v>9</v>
      </c>
      <c r="K67" s="147" t="s">
        <v>10</v>
      </c>
      <c r="L67" s="3" t="s">
        <v>11</v>
      </c>
      <c r="M67" s="3" t="s">
        <v>12</v>
      </c>
      <c r="N67" s="3" t="s">
        <v>13</v>
      </c>
      <c r="O67" s="3" t="s">
        <v>14</v>
      </c>
      <c r="P67" s="3" t="s">
        <v>15</v>
      </c>
      <c r="Q67" s="3" t="s">
        <v>16</v>
      </c>
      <c r="R67" s="6" t="s">
        <v>17</v>
      </c>
      <c r="S67" s="6" t="s">
        <v>18</v>
      </c>
      <c r="T67" s="6" t="s">
        <v>2145</v>
      </c>
      <c r="U67" s="6" t="s">
        <v>19</v>
      </c>
      <c r="V67" s="6" t="s">
        <v>20</v>
      </c>
      <c r="W67" s="3" t="s">
        <v>21</v>
      </c>
      <c r="X67" s="3" t="s">
        <v>22</v>
      </c>
      <c r="Y67" s="3" t="s">
        <v>23</v>
      </c>
      <c r="Z67" s="3" t="s">
        <v>24</v>
      </c>
      <c r="AA67" s="3" t="s">
        <v>25</v>
      </c>
      <c r="AB67" s="3" t="s">
        <v>26</v>
      </c>
      <c r="AC67" s="143" t="s">
        <v>2301</v>
      </c>
    </row>
    <row r="68" spans="1:29">
      <c r="A68" t="s">
        <v>27</v>
      </c>
      <c r="B68" t="s">
        <v>28</v>
      </c>
      <c r="C68" t="s">
        <v>629</v>
      </c>
      <c r="D68" s="1">
        <v>42401</v>
      </c>
      <c r="E68" s="1">
        <v>42431</v>
      </c>
      <c r="F68" s="7">
        <v>10.66</v>
      </c>
      <c r="G68" s="7">
        <v>0</v>
      </c>
      <c r="I68" t="s">
        <v>30</v>
      </c>
      <c r="K68" s="77" t="s">
        <v>94</v>
      </c>
      <c r="M68" t="s">
        <v>32</v>
      </c>
      <c r="N68" t="s">
        <v>46</v>
      </c>
      <c r="O68" t="s">
        <v>47</v>
      </c>
      <c r="P68" t="s">
        <v>48</v>
      </c>
      <c r="Q68">
        <v>1</v>
      </c>
      <c r="R68" s="7">
        <v>6.5</v>
      </c>
      <c r="S68" s="7">
        <f t="shared" ref="S68:S131" si="6">Q68*R68</f>
        <v>6.5</v>
      </c>
      <c r="T68" s="7">
        <f t="shared" ref="T68:T131" si="7">(R68-U68)*Q68</f>
        <v>1.17</v>
      </c>
      <c r="U68" s="7">
        <v>5.33</v>
      </c>
      <c r="V68" s="7">
        <f t="shared" ref="V68:V131" si="8">Q68*U68</f>
        <v>5.33</v>
      </c>
      <c r="W68" s="1">
        <v>42406</v>
      </c>
      <c r="X68" t="s">
        <v>95</v>
      </c>
      <c r="Y68" t="s">
        <v>96</v>
      </c>
      <c r="Z68" t="s">
        <v>78</v>
      </c>
      <c r="AA68" s="1">
        <v>42401</v>
      </c>
      <c r="AB68" t="s">
        <v>630</v>
      </c>
      <c r="AC68" s="146" t="s">
        <v>2302</v>
      </c>
    </row>
    <row r="69" spans="1:29">
      <c r="A69" s="73" t="s">
        <v>27</v>
      </c>
      <c r="B69" s="73" t="s">
        <v>28</v>
      </c>
      <c r="C69" s="73" t="s">
        <v>629</v>
      </c>
      <c r="D69" s="78">
        <v>42401</v>
      </c>
      <c r="E69" s="78">
        <v>42431</v>
      </c>
      <c r="F69" s="7">
        <v>0</v>
      </c>
      <c r="G69" s="7">
        <v>0</v>
      </c>
      <c r="H69" s="73"/>
      <c r="I69" s="73" t="s">
        <v>30</v>
      </c>
      <c r="J69" s="73"/>
      <c r="L69" s="73"/>
      <c r="M69" s="73" t="s">
        <v>32</v>
      </c>
      <c r="N69" s="73" t="s">
        <v>46</v>
      </c>
      <c r="O69" s="73" t="s">
        <v>47</v>
      </c>
      <c r="P69" s="73" t="s">
        <v>48</v>
      </c>
      <c r="Q69" s="73">
        <v>1</v>
      </c>
      <c r="R69" s="7">
        <v>6.5</v>
      </c>
      <c r="S69" s="7">
        <f t="shared" si="6"/>
        <v>6.5</v>
      </c>
      <c r="T69" s="7">
        <f t="shared" si="7"/>
        <v>1.17</v>
      </c>
      <c r="U69" s="7">
        <v>5.33</v>
      </c>
      <c r="V69" s="7">
        <f t="shared" si="8"/>
        <v>5.33</v>
      </c>
      <c r="W69" s="78">
        <v>42406</v>
      </c>
      <c r="X69" s="73" t="s">
        <v>398</v>
      </c>
      <c r="Y69" s="73" t="s">
        <v>399</v>
      </c>
      <c r="Z69" s="73" t="s">
        <v>51</v>
      </c>
      <c r="AA69" s="78">
        <v>42401</v>
      </c>
      <c r="AB69" s="73" t="s">
        <v>631</v>
      </c>
      <c r="AC69" s="146" t="s">
        <v>2307</v>
      </c>
    </row>
    <row r="70" spans="1:29">
      <c r="A70" t="s">
        <v>27</v>
      </c>
      <c r="B70" t="s">
        <v>28</v>
      </c>
      <c r="C70" t="s">
        <v>632</v>
      </c>
      <c r="D70" s="1">
        <v>42401</v>
      </c>
      <c r="E70" s="1">
        <v>42431</v>
      </c>
      <c r="F70" s="7">
        <v>42.56</v>
      </c>
      <c r="G70" s="7">
        <v>0</v>
      </c>
      <c r="I70" t="s">
        <v>30</v>
      </c>
      <c r="K70" s="77" t="s">
        <v>633</v>
      </c>
      <c r="M70" t="s">
        <v>32</v>
      </c>
      <c r="N70" t="s">
        <v>33</v>
      </c>
      <c r="O70" t="s">
        <v>34</v>
      </c>
      <c r="P70" t="s">
        <v>35</v>
      </c>
      <c r="Q70">
        <v>1</v>
      </c>
      <c r="R70" s="7">
        <v>6.4</v>
      </c>
      <c r="S70" s="7">
        <f t="shared" si="6"/>
        <v>6.4</v>
      </c>
      <c r="T70" s="7">
        <f t="shared" si="7"/>
        <v>1.1500000000000004</v>
      </c>
      <c r="U70" s="7">
        <v>5.25</v>
      </c>
      <c r="V70" s="7">
        <f t="shared" si="8"/>
        <v>5.25</v>
      </c>
      <c r="W70" s="1">
        <v>42406</v>
      </c>
      <c r="X70" t="s">
        <v>634</v>
      </c>
      <c r="Y70" t="s">
        <v>635</v>
      </c>
      <c r="Z70" t="s">
        <v>139</v>
      </c>
      <c r="AA70" s="1">
        <v>42400</v>
      </c>
      <c r="AB70" t="s">
        <v>636</v>
      </c>
      <c r="AC70" s="146" t="s">
        <v>2302</v>
      </c>
    </row>
    <row r="71" spans="1:29">
      <c r="A71" t="s">
        <v>27</v>
      </c>
      <c r="B71" t="s">
        <v>28</v>
      </c>
      <c r="C71" t="s">
        <v>632</v>
      </c>
      <c r="D71" s="1">
        <v>42401</v>
      </c>
      <c r="E71" s="1">
        <v>42431</v>
      </c>
      <c r="F71" s="7">
        <v>0</v>
      </c>
      <c r="G71" s="7">
        <v>0</v>
      </c>
      <c r="I71" t="s">
        <v>30</v>
      </c>
      <c r="K71" s="77" t="s">
        <v>644</v>
      </c>
      <c r="M71" t="s">
        <v>32</v>
      </c>
      <c r="N71" t="s">
        <v>46</v>
      </c>
      <c r="O71" t="s">
        <v>47</v>
      </c>
      <c r="P71" t="s">
        <v>48</v>
      </c>
      <c r="Q71">
        <v>1</v>
      </c>
      <c r="R71" s="7">
        <v>6.5</v>
      </c>
      <c r="S71" s="7">
        <f t="shared" si="6"/>
        <v>6.5</v>
      </c>
      <c r="T71" s="7">
        <f t="shared" si="7"/>
        <v>1.17</v>
      </c>
      <c r="U71" s="7">
        <v>5.33</v>
      </c>
      <c r="V71" s="7">
        <f t="shared" si="8"/>
        <v>5.33</v>
      </c>
      <c r="W71" s="1">
        <v>42406</v>
      </c>
      <c r="X71" t="s">
        <v>109</v>
      </c>
      <c r="Y71" t="s">
        <v>110</v>
      </c>
      <c r="Z71" t="s">
        <v>38</v>
      </c>
      <c r="AA71" s="1">
        <v>42401</v>
      </c>
      <c r="AB71" t="s">
        <v>645</v>
      </c>
      <c r="AC71" s="146" t="s">
        <v>2302</v>
      </c>
    </row>
    <row r="72" spans="1:29">
      <c r="A72" t="s">
        <v>27</v>
      </c>
      <c r="B72" t="s">
        <v>28</v>
      </c>
      <c r="C72" t="s">
        <v>632</v>
      </c>
      <c r="D72" s="1">
        <v>42401</v>
      </c>
      <c r="E72" s="1">
        <v>42431</v>
      </c>
      <c r="F72" s="7">
        <v>0</v>
      </c>
      <c r="G72" s="7">
        <v>0</v>
      </c>
      <c r="I72" t="s">
        <v>30</v>
      </c>
      <c r="K72" s="77" t="s">
        <v>646</v>
      </c>
      <c r="M72" t="s">
        <v>32</v>
      </c>
      <c r="N72" t="s">
        <v>46</v>
      </c>
      <c r="O72" t="s">
        <v>47</v>
      </c>
      <c r="P72" t="s">
        <v>48</v>
      </c>
      <c r="Q72">
        <v>1</v>
      </c>
      <c r="R72" s="7">
        <v>6.5</v>
      </c>
      <c r="S72" s="7">
        <f t="shared" si="6"/>
        <v>6.5</v>
      </c>
      <c r="T72" s="7">
        <f t="shared" si="7"/>
        <v>1.17</v>
      </c>
      <c r="U72" s="7">
        <v>5.33</v>
      </c>
      <c r="V72" s="7">
        <f t="shared" si="8"/>
        <v>5.33</v>
      </c>
      <c r="W72" s="1">
        <v>42406</v>
      </c>
      <c r="X72" t="s">
        <v>109</v>
      </c>
      <c r="Y72" t="s">
        <v>110</v>
      </c>
      <c r="Z72" t="s">
        <v>38</v>
      </c>
      <c r="AA72" s="1">
        <v>42401</v>
      </c>
      <c r="AB72" t="s">
        <v>647</v>
      </c>
      <c r="AC72" s="146" t="s">
        <v>2302</v>
      </c>
    </row>
    <row r="73" spans="1:29">
      <c r="A73" t="s">
        <v>27</v>
      </c>
      <c r="B73" t="s">
        <v>28</v>
      </c>
      <c r="C73" t="s">
        <v>632</v>
      </c>
      <c r="D73" s="1">
        <v>42401</v>
      </c>
      <c r="E73" s="1">
        <v>42431</v>
      </c>
      <c r="F73" s="7">
        <v>0</v>
      </c>
      <c r="G73" s="7">
        <v>0</v>
      </c>
      <c r="I73" t="s">
        <v>30</v>
      </c>
      <c r="K73" s="77" t="s">
        <v>648</v>
      </c>
      <c r="M73" t="s">
        <v>32</v>
      </c>
      <c r="N73" t="s">
        <v>46</v>
      </c>
      <c r="O73" t="s">
        <v>47</v>
      </c>
      <c r="P73" t="s">
        <v>48</v>
      </c>
      <c r="Q73">
        <v>1</v>
      </c>
      <c r="R73" s="7">
        <v>6.5</v>
      </c>
      <c r="S73" s="7">
        <f t="shared" si="6"/>
        <v>6.5</v>
      </c>
      <c r="T73" s="7">
        <f t="shared" si="7"/>
        <v>1.17</v>
      </c>
      <c r="U73" s="7">
        <v>5.33</v>
      </c>
      <c r="V73" s="7">
        <f t="shared" si="8"/>
        <v>5.33</v>
      </c>
      <c r="W73" s="1">
        <v>42406</v>
      </c>
      <c r="X73" t="s">
        <v>109</v>
      </c>
      <c r="Y73" t="s">
        <v>110</v>
      </c>
      <c r="Z73" t="s">
        <v>38</v>
      </c>
      <c r="AA73" s="1">
        <v>42401</v>
      </c>
      <c r="AB73" t="s">
        <v>649</v>
      </c>
      <c r="AC73" s="146" t="s">
        <v>2302</v>
      </c>
    </row>
    <row r="74" spans="1:29">
      <c r="A74" t="s">
        <v>27</v>
      </c>
      <c r="B74" t="s">
        <v>28</v>
      </c>
      <c r="C74" t="s">
        <v>632</v>
      </c>
      <c r="D74" s="1">
        <v>42401</v>
      </c>
      <c r="E74" s="1">
        <v>42431</v>
      </c>
      <c r="F74" s="7">
        <v>0</v>
      </c>
      <c r="G74" s="7">
        <v>0</v>
      </c>
      <c r="I74" t="s">
        <v>30</v>
      </c>
      <c r="K74" s="77">
        <v>67523139</v>
      </c>
      <c r="M74" t="s">
        <v>32</v>
      </c>
      <c r="N74" t="s">
        <v>46</v>
      </c>
      <c r="O74" t="s">
        <v>47</v>
      </c>
      <c r="P74" t="s">
        <v>48</v>
      </c>
      <c r="Q74">
        <v>1</v>
      </c>
      <c r="R74" s="7">
        <v>6.5</v>
      </c>
      <c r="S74" s="7">
        <f t="shared" si="6"/>
        <v>6.5</v>
      </c>
      <c r="T74" s="7">
        <f t="shared" si="7"/>
        <v>1.17</v>
      </c>
      <c r="U74" s="7">
        <v>5.33</v>
      </c>
      <c r="V74" s="7">
        <f t="shared" si="8"/>
        <v>5.33</v>
      </c>
      <c r="W74" s="1">
        <v>42406</v>
      </c>
      <c r="X74" t="s">
        <v>59</v>
      </c>
      <c r="Y74" t="s">
        <v>60</v>
      </c>
      <c r="Z74" t="s">
        <v>61</v>
      </c>
      <c r="AA74" s="1">
        <v>42401</v>
      </c>
      <c r="AB74" t="s">
        <v>640</v>
      </c>
      <c r="AC74" s="146" t="s">
        <v>2302</v>
      </c>
    </row>
    <row r="75" spans="1:29">
      <c r="A75" t="s">
        <v>27</v>
      </c>
      <c r="B75" t="s">
        <v>28</v>
      </c>
      <c r="C75" t="s">
        <v>632</v>
      </c>
      <c r="D75" s="1">
        <v>42401</v>
      </c>
      <c r="E75" s="1">
        <v>42431</v>
      </c>
      <c r="F75" s="7">
        <v>0</v>
      </c>
      <c r="G75" s="7">
        <v>0</v>
      </c>
      <c r="I75" t="s">
        <v>30</v>
      </c>
      <c r="K75" s="77">
        <v>530340046</v>
      </c>
      <c r="M75" t="s">
        <v>32</v>
      </c>
      <c r="N75" t="s">
        <v>46</v>
      </c>
      <c r="O75" t="s">
        <v>47</v>
      </c>
      <c r="P75" t="s">
        <v>48</v>
      </c>
      <c r="Q75">
        <v>1</v>
      </c>
      <c r="R75" s="7">
        <v>6.5</v>
      </c>
      <c r="S75" s="7">
        <f t="shared" si="6"/>
        <v>6.5</v>
      </c>
      <c r="T75" s="7">
        <f t="shared" si="7"/>
        <v>1.17</v>
      </c>
      <c r="U75" s="7">
        <v>5.33</v>
      </c>
      <c r="V75" s="7">
        <f t="shared" si="8"/>
        <v>5.33</v>
      </c>
      <c r="W75" s="1">
        <v>42406</v>
      </c>
      <c r="X75" t="s">
        <v>641</v>
      </c>
      <c r="Y75" t="s">
        <v>642</v>
      </c>
      <c r="Z75" t="s">
        <v>78</v>
      </c>
      <c r="AA75" s="1">
        <v>42401</v>
      </c>
      <c r="AB75" t="s">
        <v>643</v>
      </c>
      <c r="AC75" s="146" t="s">
        <v>2302</v>
      </c>
    </row>
    <row r="76" spans="1:29">
      <c r="A76" t="s">
        <v>27</v>
      </c>
      <c r="B76" t="s">
        <v>28</v>
      </c>
      <c r="C76" t="s">
        <v>632</v>
      </c>
      <c r="D76" s="1">
        <v>42401</v>
      </c>
      <c r="E76" s="1">
        <v>42431</v>
      </c>
      <c r="F76" s="7">
        <v>0</v>
      </c>
      <c r="G76" s="7">
        <v>0</v>
      </c>
      <c r="I76" t="s">
        <v>30</v>
      </c>
      <c r="K76" s="77">
        <v>809384</v>
      </c>
      <c r="M76" t="s">
        <v>32</v>
      </c>
      <c r="N76" t="s">
        <v>46</v>
      </c>
      <c r="O76" t="s">
        <v>47</v>
      </c>
      <c r="P76" t="s">
        <v>48</v>
      </c>
      <c r="Q76">
        <v>1</v>
      </c>
      <c r="R76" s="7">
        <v>6.5</v>
      </c>
      <c r="S76" s="7">
        <f t="shared" si="6"/>
        <v>6.5</v>
      </c>
      <c r="T76" s="7">
        <f t="shared" si="7"/>
        <v>1.17</v>
      </c>
      <c r="U76" s="7">
        <v>5.33</v>
      </c>
      <c r="V76" s="7">
        <f t="shared" si="8"/>
        <v>5.33</v>
      </c>
      <c r="W76" s="1">
        <v>42406</v>
      </c>
      <c r="X76" t="s">
        <v>650</v>
      </c>
      <c r="Y76" t="s">
        <v>651</v>
      </c>
      <c r="Z76" t="s">
        <v>38</v>
      </c>
      <c r="AA76" s="1">
        <v>42401</v>
      </c>
      <c r="AB76" t="s">
        <v>652</v>
      </c>
      <c r="AC76" s="146" t="s">
        <v>2302</v>
      </c>
    </row>
    <row r="77" spans="1:29">
      <c r="A77" s="73" t="s">
        <v>27</v>
      </c>
      <c r="B77" s="73" t="s">
        <v>28</v>
      </c>
      <c r="C77" s="73" t="s">
        <v>632</v>
      </c>
      <c r="D77" s="78">
        <v>42401</v>
      </c>
      <c r="E77" s="78">
        <v>42431</v>
      </c>
      <c r="F77" s="7">
        <v>0</v>
      </c>
      <c r="G77" s="7">
        <v>0</v>
      </c>
      <c r="H77" s="73"/>
      <c r="I77" s="73" t="s">
        <v>30</v>
      </c>
      <c r="J77" s="73"/>
      <c r="K77" s="77">
        <v>67508019</v>
      </c>
      <c r="L77" s="73"/>
      <c r="M77" s="73" t="s">
        <v>32</v>
      </c>
      <c r="N77" s="73" t="s">
        <v>46</v>
      </c>
      <c r="O77" s="73" t="s">
        <v>47</v>
      </c>
      <c r="P77" s="73" t="s">
        <v>48</v>
      </c>
      <c r="Q77" s="73">
        <v>1</v>
      </c>
      <c r="R77" s="7">
        <v>6.5</v>
      </c>
      <c r="S77" s="7">
        <f t="shared" si="6"/>
        <v>6.5</v>
      </c>
      <c r="T77" s="7">
        <f t="shared" si="7"/>
        <v>1.17</v>
      </c>
      <c r="U77" s="7">
        <v>5.33</v>
      </c>
      <c r="V77" s="7">
        <f t="shared" si="8"/>
        <v>5.33</v>
      </c>
      <c r="W77" s="78">
        <v>42406</v>
      </c>
      <c r="X77" s="73" t="s">
        <v>637</v>
      </c>
      <c r="Y77" s="73" t="s">
        <v>638</v>
      </c>
      <c r="Z77" s="73" t="s">
        <v>61</v>
      </c>
      <c r="AA77" s="78">
        <v>42401</v>
      </c>
      <c r="AB77" s="73" t="s">
        <v>639</v>
      </c>
      <c r="AC77" s="146" t="s">
        <v>2302</v>
      </c>
    </row>
    <row r="78" spans="1:29">
      <c r="A78" s="73" t="s">
        <v>27</v>
      </c>
      <c r="B78" s="73" t="s">
        <v>28</v>
      </c>
      <c r="C78" s="73" t="s">
        <v>662</v>
      </c>
      <c r="D78" s="78">
        <v>42402</v>
      </c>
      <c r="E78" s="78">
        <v>42432</v>
      </c>
      <c r="F78" s="7">
        <v>15.99</v>
      </c>
      <c r="G78" s="7">
        <v>0</v>
      </c>
      <c r="H78" s="73"/>
      <c r="I78" s="73" t="s">
        <v>30</v>
      </c>
      <c r="J78" s="73"/>
      <c r="K78" s="77" t="s">
        <v>94</v>
      </c>
      <c r="L78" s="73"/>
      <c r="M78" s="73" t="s">
        <v>32</v>
      </c>
      <c r="N78" s="73" t="s">
        <v>46</v>
      </c>
      <c r="O78" s="73" t="s">
        <v>47</v>
      </c>
      <c r="P78" s="73" t="s">
        <v>48</v>
      </c>
      <c r="Q78" s="73">
        <v>2</v>
      </c>
      <c r="R78" s="7">
        <v>6.5</v>
      </c>
      <c r="S78" s="7">
        <f t="shared" si="6"/>
        <v>13</v>
      </c>
      <c r="T78" s="7">
        <f t="shared" si="7"/>
        <v>2.34</v>
      </c>
      <c r="U78" s="7">
        <v>5.33</v>
      </c>
      <c r="V78" s="7">
        <f t="shared" si="8"/>
        <v>10.66</v>
      </c>
      <c r="W78" s="78">
        <v>42406</v>
      </c>
      <c r="X78" s="73" t="s">
        <v>663</v>
      </c>
      <c r="Y78" s="73" t="s">
        <v>664</v>
      </c>
      <c r="Z78" s="73" t="s">
        <v>38</v>
      </c>
      <c r="AA78" s="78">
        <v>42401</v>
      </c>
      <c r="AB78" s="73" t="s">
        <v>665</v>
      </c>
      <c r="AC78" s="146" t="s">
        <v>2302</v>
      </c>
    </row>
    <row r="79" spans="1:29">
      <c r="A79" s="73" t="s">
        <v>27</v>
      </c>
      <c r="B79" s="73" t="s">
        <v>28</v>
      </c>
      <c r="C79" s="73" t="s">
        <v>662</v>
      </c>
      <c r="D79" s="78">
        <v>42402</v>
      </c>
      <c r="E79" s="78">
        <v>42432</v>
      </c>
      <c r="F79" s="7">
        <v>0</v>
      </c>
      <c r="G79" s="7">
        <v>0</v>
      </c>
      <c r="H79" s="73"/>
      <c r="I79" s="73" t="s">
        <v>30</v>
      </c>
      <c r="J79" s="73"/>
      <c r="K79" s="77" t="s">
        <v>666</v>
      </c>
      <c r="L79" s="73"/>
      <c r="M79" s="73" t="s">
        <v>32</v>
      </c>
      <c r="N79" s="73" t="s">
        <v>46</v>
      </c>
      <c r="O79" s="73" t="s">
        <v>47</v>
      </c>
      <c r="P79" s="73" t="s">
        <v>48</v>
      </c>
      <c r="Q79" s="73">
        <v>1</v>
      </c>
      <c r="R79" s="7">
        <v>6.5</v>
      </c>
      <c r="S79" s="7">
        <f t="shared" si="6"/>
        <v>6.5</v>
      </c>
      <c r="T79" s="7">
        <f t="shared" si="7"/>
        <v>1.17</v>
      </c>
      <c r="U79" s="7">
        <v>5.33</v>
      </c>
      <c r="V79" s="7">
        <f t="shared" si="8"/>
        <v>5.33</v>
      </c>
      <c r="W79" s="78">
        <v>42406</v>
      </c>
      <c r="X79" s="73" t="s">
        <v>125</v>
      </c>
      <c r="Y79" s="73" t="s">
        <v>126</v>
      </c>
      <c r="Z79" s="73" t="s">
        <v>51</v>
      </c>
      <c r="AA79" s="78">
        <v>42402</v>
      </c>
      <c r="AB79" s="73" t="s">
        <v>667</v>
      </c>
      <c r="AC79" s="146" t="s">
        <v>2305</v>
      </c>
    </row>
    <row r="80" spans="1:29">
      <c r="A80" s="73" t="s">
        <v>27</v>
      </c>
      <c r="B80" s="73" t="s">
        <v>28</v>
      </c>
      <c r="C80" s="73" t="s">
        <v>668</v>
      </c>
      <c r="D80" s="78">
        <v>42402</v>
      </c>
      <c r="E80" s="78">
        <v>42432</v>
      </c>
      <c r="F80" s="7">
        <v>21.24</v>
      </c>
      <c r="G80" s="7">
        <v>0</v>
      </c>
      <c r="H80" s="73"/>
      <c r="I80" s="73" t="s">
        <v>30</v>
      </c>
      <c r="J80" s="73"/>
      <c r="K80" s="77">
        <v>67527254</v>
      </c>
      <c r="L80" s="73"/>
      <c r="M80" s="73" t="s">
        <v>32</v>
      </c>
      <c r="N80" s="73" t="s">
        <v>46</v>
      </c>
      <c r="O80" s="73" t="s">
        <v>47</v>
      </c>
      <c r="P80" s="73" t="s">
        <v>48</v>
      </c>
      <c r="Q80" s="73">
        <v>1</v>
      </c>
      <c r="R80" s="7">
        <v>6.5</v>
      </c>
      <c r="S80" s="7">
        <f t="shared" si="6"/>
        <v>6.5</v>
      </c>
      <c r="T80" s="7">
        <f t="shared" si="7"/>
        <v>1.17</v>
      </c>
      <c r="U80" s="7">
        <v>5.33</v>
      </c>
      <c r="V80" s="7">
        <f t="shared" si="8"/>
        <v>5.33</v>
      </c>
      <c r="W80" s="78">
        <v>42406</v>
      </c>
      <c r="X80" s="73" t="s">
        <v>59</v>
      </c>
      <c r="Y80" s="73" t="s">
        <v>60</v>
      </c>
      <c r="Z80" s="73" t="s">
        <v>61</v>
      </c>
      <c r="AA80" s="78">
        <v>42402</v>
      </c>
      <c r="AB80" s="73" t="s">
        <v>669</v>
      </c>
      <c r="AC80" s="146" t="s">
        <v>2302</v>
      </c>
    </row>
    <row r="81" spans="1:29">
      <c r="A81" s="73" t="s">
        <v>27</v>
      </c>
      <c r="B81" s="73" t="s">
        <v>28</v>
      </c>
      <c r="C81" s="73" t="s">
        <v>668</v>
      </c>
      <c r="D81" s="78">
        <v>42402</v>
      </c>
      <c r="E81" s="78">
        <v>42432</v>
      </c>
      <c r="F81" s="7">
        <v>0</v>
      </c>
      <c r="G81" s="7">
        <v>0</v>
      </c>
      <c r="H81" s="73"/>
      <c r="I81" s="73" t="s">
        <v>30</v>
      </c>
      <c r="J81" s="73"/>
      <c r="K81" s="77">
        <v>67531619</v>
      </c>
      <c r="L81" s="73"/>
      <c r="M81" s="73" t="s">
        <v>32</v>
      </c>
      <c r="N81" s="73" t="s">
        <v>33</v>
      </c>
      <c r="O81" s="73" t="s">
        <v>34</v>
      </c>
      <c r="P81" s="73" t="s">
        <v>35</v>
      </c>
      <c r="Q81" s="73">
        <v>1</v>
      </c>
      <c r="R81" s="7">
        <v>6.4</v>
      </c>
      <c r="S81" s="7">
        <f t="shared" si="6"/>
        <v>6.4</v>
      </c>
      <c r="T81" s="7">
        <f t="shared" si="7"/>
        <v>1.1500000000000004</v>
      </c>
      <c r="U81" s="7">
        <v>5.25</v>
      </c>
      <c r="V81" s="7">
        <f t="shared" si="8"/>
        <v>5.25</v>
      </c>
      <c r="W81" s="78">
        <v>42406</v>
      </c>
      <c r="X81" s="73" t="s">
        <v>169</v>
      </c>
      <c r="Y81" s="73" t="s">
        <v>170</v>
      </c>
      <c r="Z81" s="73" t="s">
        <v>61</v>
      </c>
      <c r="AA81" s="78">
        <v>42402</v>
      </c>
      <c r="AB81" s="73" t="s">
        <v>670</v>
      </c>
      <c r="AC81" s="146" t="s">
        <v>2302</v>
      </c>
    </row>
    <row r="82" spans="1:29">
      <c r="A82" s="73" t="s">
        <v>27</v>
      </c>
      <c r="B82" s="73" t="s">
        <v>28</v>
      </c>
      <c r="C82" s="73" t="s">
        <v>668</v>
      </c>
      <c r="D82" s="78">
        <v>42402</v>
      </c>
      <c r="E82" s="78">
        <v>42432</v>
      </c>
      <c r="F82" s="7">
        <v>0</v>
      </c>
      <c r="G82" s="7">
        <v>0</v>
      </c>
      <c r="H82" s="73"/>
      <c r="I82" s="73" t="s">
        <v>30</v>
      </c>
      <c r="J82" s="73"/>
      <c r="K82" s="77">
        <v>19999999</v>
      </c>
      <c r="L82" s="73"/>
      <c r="M82" s="73" t="s">
        <v>32</v>
      </c>
      <c r="N82" s="73" t="s">
        <v>46</v>
      </c>
      <c r="O82" s="73" t="s">
        <v>47</v>
      </c>
      <c r="P82" s="73" t="s">
        <v>48</v>
      </c>
      <c r="Q82" s="73">
        <v>1</v>
      </c>
      <c r="R82" s="7">
        <v>6.5</v>
      </c>
      <c r="S82" s="7">
        <f t="shared" si="6"/>
        <v>6.5</v>
      </c>
      <c r="T82" s="7">
        <f t="shared" si="7"/>
        <v>1.17</v>
      </c>
      <c r="U82" s="7">
        <v>5.33</v>
      </c>
      <c r="V82" s="7">
        <f t="shared" si="8"/>
        <v>5.33</v>
      </c>
      <c r="W82" s="78">
        <v>42406</v>
      </c>
      <c r="X82" s="73" t="s">
        <v>54</v>
      </c>
      <c r="Y82" s="73" t="s">
        <v>55</v>
      </c>
      <c r="Z82" s="73" t="s">
        <v>56</v>
      </c>
      <c r="AA82" s="78">
        <v>42402</v>
      </c>
      <c r="AB82" s="73" t="s">
        <v>675</v>
      </c>
      <c r="AC82" s="146" t="s">
        <v>2302</v>
      </c>
    </row>
    <row r="83" spans="1:29">
      <c r="A83" s="73" t="s">
        <v>27</v>
      </c>
      <c r="B83" s="73" t="s">
        <v>28</v>
      </c>
      <c r="C83" s="73" t="s">
        <v>668</v>
      </c>
      <c r="D83" s="78">
        <v>42402</v>
      </c>
      <c r="E83" s="78">
        <v>42432</v>
      </c>
      <c r="F83" s="7">
        <v>0</v>
      </c>
      <c r="G83" s="7">
        <v>0</v>
      </c>
      <c r="H83" s="73"/>
      <c r="I83" s="73" t="s">
        <v>30</v>
      </c>
      <c r="J83" s="73"/>
      <c r="K83" s="77" t="s">
        <v>671</v>
      </c>
      <c r="L83" s="73"/>
      <c r="M83" s="73" t="s">
        <v>32</v>
      </c>
      <c r="N83" s="73" t="s">
        <v>46</v>
      </c>
      <c r="O83" s="73" t="s">
        <v>47</v>
      </c>
      <c r="P83" s="73" t="s">
        <v>48</v>
      </c>
      <c r="Q83" s="73">
        <v>1</v>
      </c>
      <c r="R83" s="7">
        <v>6.5</v>
      </c>
      <c r="S83" s="7">
        <f t="shared" si="6"/>
        <v>6.5</v>
      </c>
      <c r="T83" s="7">
        <f t="shared" si="7"/>
        <v>1.17</v>
      </c>
      <c r="U83" s="7">
        <v>5.33</v>
      </c>
      <c r="V83" s="7">
        <f t="shared" si="8"/>
        <v>5.33</v>
      </c>
      <c r="W83" s="78">
        <v>42406</v>
      </c>
      <c r="X83" s="73" t="s">
        <v>672</v>
      </c>
      <c r="Y83" s="73" t="s">
        <v>673</v>
      </c>
      <c r="Z83" s="73" t="s">
        <v>291</v>
      </c>
      <c r="AA83" s="78">
        <v>42402</v>
      </c>
      <c r="AB83" s="73" t="s">
        <v>674</v>
      </c>
      <c r="AC83" s="146" t="s">
        <v>2302</v>
      </c>
    </row>
    <row r="84" spans="1:29">
      <c r="A84" s="73" t="s">
        <v>27</v>
      </c>
      <c r="B84" s="73" t="s">
        <v>28</v>
      </c>
      <c r="C84" s="73" t="s">
        <v>676</v>
      </c>
      <c r="D84" s="78">
        <v>42403</v>
      </c>
      <c r="E84" s="78">
        <v>42433</v>
      </c>
      <c r="F84" s="7">
        <v>26.65</v>
      </c>
      <c r="G84" s="7">
        <v>0</v>
      </c>
      <c r="H84" s="73"/>
      <c r="I84" s="73" t="s">
        <v>30</v>
      </c>
      <c r="J84" s="73"/>
      <c r="K84" s="77" t="s">
        <v>94</v>
      </c>
      <c r="L84" s="73"/>
      <c r="M84" s="73" t="s">
        <v>32</v>
      </c>
      <c r="N84" s="73" t="s">
        <v>46</v>
      </c>
      <c r="O84" s="73" t="s">
        <v>47</v>
      </c>
      <c r="P84" s="73" t="s">
        <v>48</v>
      </c>
      <c r="Q84" s="73">
        <v>1</v>
      </c>
      <c r="R84" s="7">
        <v>6.5</v>
      </c>
      <c r="S84" s="7">
        <f t="shared" si="6"/>
        <v>6.5</v>
      </c>
      <c r="T84" s="7">
        <f t="shared" si="7"/>
        <v>1.17</v>
      </c>
      <c r="U84" s="7">
        <v>5.33</v>
      </c>
      <c r="V84" s="7">
        <f t="shared" si="8"/>
        <v>5.33</v>
      </c>
      <c r="W84" s="78">
        <v>42406</v>
      </c>
      <c r="X84" s="73" t="s">
        <v>130</v>
      </c>
      <c r="Y84" s="73" t="s">
        <v>131</v>
      </c>
      <c r="Z84" s="73" t="s">
        <v>51</v>
      </c>
      <c r="AA84" s="78">
        <v>42403</v>
      </c>
      <c r="AB84" s="73" t="s">
        <v>677</v>
      </c>
      <c r="AC84" s="146" t="s">
        <v>2306</v>
      </c>
    </row>
    <row r="85" spans="1:29">
      <c r="A85" s="73" t="s">
        <v>27</v>
      </c>
      <c r="B85" s="73" t="s">
        <v>28</v>
      </c>
      <c r="C85" s="73" t="s">
        <v>676</v>
      </c>
      <c r="D85" s="78">
        <v>42403</v>
      </c>
      <c r="E85" s="78">
        <v>42433</v>
      </c>
      <c r="F85" s="7">
        <v>0</v>
      </c>
      <c r="G85" s="7">
        <v>0</v>
      </c>
      <c r="H85" s="73"/>
      <c r="I85" s="73" t="s">
        <v>30</v>
      </c>
      <c r="J85" s="73"/>
      <c r="K85" s="77" t="s">
        <v>94</v>
      </c>
      <c r="L85" s="73"/>
      <c r="M85" s="73" t="s">
        <v>32</v>
      </c>
      <c r="N85" s="73" t="s">
        <v>46</v>
      </c>
      <c r="O85" s="73" t="s">
        <v>47</v>
      </c>
      <c r="P85" s="73" t="s">
        <v>48</v>
      </c>
      <c r="Q85" s="73">
        <v>1</v>
      </c>
      <c r="R85" s="7">
        <v>6.5</v>
      </c>
      <c r="S85" s="7">
        <f t="shared" si="6"/>
        <v>6.5</v>
      </c>
      <c r="T85" s="7">
        <f t="shared" si="7"/>
        <v>1.17</v>
      </c>
      <c r="U85" s="7">
        <v>5.33</v>
      </c>
      <c r="V85" s="7">
        <f t="shared" si="8"/>
        <v>5.33</v>
      </c>
      <c r="W85" s="78">
        <v>42406</v>
      </c>
      <c r="X85" s="73" t="s">
        <v>130</v>
      </c>
      <c r="Y85" s="73" t="s">
        <v>131</v>
      </c>
      <c r="Z85" s="73" t="s">
        <v>51</v>
      </c>
      <c r="AA85" s="78">
        <v>42403</v>
      </c>
      <c r="AB85" s="73" t="s">
        <v>677</v>
      </c>
      <c r="AC85" s="146" t="s">
        <v>2306</v>
      </c>
    </row>
    <row r="86" spans="1:29">
      <c r="A86" s="73" t="s">
        <v>27</v>
      </c>
      <c r="B86" s="73" t="s">
        <v>28</v>
      </c>
      <c r="C86" s="73" t="s">
        <v>676</v>
      </c>
      <c r="D86" s="78">
        <v>42403</v>
      </c>
      <c r="E86" s="78">
        <v>42433</v>
      </c>
      <c r="F86" s="7">
        <v>0</v>
      </c>
      <c r="G86" s="7">
        <v>0</v>
      </c>
      <c r="H86" s="73"/>
      <c r="I86" s="73" t="s">
        <v>30</v>
      </c>
      <c r="J86" s="73"/>
      <c r="K86" s="77" t="s">
        <v>94</v>
      </c>
      <c r="L86" s="73"/>
      <c r="M86" s="73" t="s">
        <v>32</v>
      </c>
      <c r="N86" s="73" t="s">
        <v>46</v>
      </c>
      <c r="O86" s="73" t="s">
        <v>47</v>
      </c>
      <c r="P86" s="73" t="s">
        <v>48</v>
      </c>
      <c r="Q86" s="73">
        <v>1</v>
      </c>
      <c r="R86" s="7">
        <v>6.5</v>
      </c>
      <c r="S86" s="7">
        <f t="shared" si="6"/>
        <v>6.5</v>
      </c>
      <c r="T86" s="7">
        <f t="shared" si="7"/>
        <v>1.17</v>
      </c>
      <c r="U86" s="7">
        <v>5.33</v>
      </c>
      <c r="V86" s="7">
        <f t="shared" si="8"/>
        <v>5.33</v>
      </c>
      <c r="W86" s="78">
        <v>42406</v>
      </c>
      <c r="X86" s="73" t="s">
        <v>130</v>
      </c>
      <c r="Y86" s="73" t="s">
        <v>131</v>
      </c>
      <c r="Z86" s="73" t="s">
        <v>51</v>
      </c>
      <c r="AA86" s="78">
        <v>42403</v>
      </c>
      <c r="AB86" s="73" t="s">
        <v>677</v>
      </c>
      <c r="AC86" s="146" t="s">
        <v>2306</v>
      </c>
    </row>
    <row r="87" spans="1:29">
      <c r="A87" s="73" t="s">
        <v>27</v>
      </c>
      <c r="B87" s="73" t="s">
        <v>28</v>
      </c>
      <c r="C87" s="73" t="s">
        <v>676</v>
      </c>
      <c r="D87" s="78">
        <v>42403</v>
      </c>
      <c r="E87" s="78">
        <v>42433</v>
      </c>
      <c r="F87" s="7">
        <v>0</v>
      </c>
      <c r="G87" s="7">
        <v>0</v>
      </c>
      <c r="H87" s="73"/>
      <c r="I87" s="73" t="s">
        <v>30</v>
      </c>
      <c r="J87" s="73"/>
      <c r="K87" s="77" t="s">
        <v>94</v>
      </c>
      <c r="L87" s="73"/>
      <c r="M87" s="73" t="s">
        <v>32</v>
      </c>
      <c r="N87" s="73" t="s">
        <v>46</v>
      </c>
      <c r="O87" s="73" t="s">
        <v>47</v>
      </c>
      <c r="P87" s="73" t="s">
        <v>48</v>
      </c>
      <c r="Q87" s="73">
        <v>1</v>
      </c>
      <c r="R87" s="7">
        <v>6.5</v>
      </c>
      <c r="S87" s="7">
        <f t="shared" si="6"/>
        <v>6.5</v>
      </c>
      <c r="T87" s="7">
        <f t="shared" si="7"/>
        <v>1.17</v>
      </c>
      <c r="U87" s="7">
        <v>5.33</v>
      </c>
      <c r="V87" s="7">
        <f t="shared" si="8"/>
        <v>5.33</v>
      </c>
      <c r="W87" s="78">
        <v>42406</v>
      </c>
      <c r="X87" s="73" t="s">
        <v>130</v>
      </c>
      <c r="Y87" s="73" t="s">
        <v>131</v>
      </c>
      <c r="Z87" s="73" t="s">
        <v>51</v>
      </c>
      <c r="AA87" s="78">
        <v>42403</v>
      </c>
      <c r="AB87" s="73" t="s">
        <v>677</v>
      </c>
      <c r="AC87" s="146" t="s">
        <v>2306</v>
      </c>
    </row>
    <row r="88" spans="1:29">
      <c r="A88" s="73" t="s">
        <v>27</v>
      </c>
      <c r="B88" s="73" t="s">
        <v>28</v>
      </c>
      <c r="C88" s="73" t="s">
        <v>676</v>
      </c>
      <c r="D88" s="78">
        <v>42403</v>
      </c>
      <c r="E88" s="78">
        <v>42433</v>
      </c>
      <c r="F88" s="7">
        <v>0</v>
      </c>
      <c r="G88" s="7">
        <v>0</v>
      </c>
      <c r="H88" s="73"/>
      <c r="I88" s="73" t="s">
        <v>30</v>
      </c>
      <c r="J88" s="73"/>
      <c r="K88" s="77">
        <v>1258</v>
      </c>
      <c r="L88" s="73"/>
      <c r="M88" s="73" t="s">
        <v>32</v>
      </c>
      <c r="N88" s="73" t="s">
        <v>46</v>
      </c>
      <c r="O88" s="73" t="s">
        <v>47</v>
      </c>
      <c r="P88" s="73" t="s">
        <v>48</v>
      </c>
      <c r="Q88" s="73">
        <v>1</v>
      </c>
      <c r="R88" s="7">
        <v>6.5</v>
      </c>
      <c r="S88" s="7">
        <f t="shared" si="6"/>
        <v>6.5</v>
      </c>
      <c r="T88" s="7">
        <f t="shared" si="7"/>
        <v>1.17</v>
      </c>
      <c r="U88" s="7">
        <v>5.33</v>
      </c>
      <c r="V88" s="7">
        <f t="shared" si="8"/>
        <v>5.33</v>
      </c>
      <c r="W88" s="78">
        <v>42406</v>
      </c>
      <c r="X88" s="73" t="s">
        <v>678</v>
      </c>
      <c r="Y88" s="73" t="s">
        <v>679</v>
      </c>
      <c r="Z88" s="73" t="s">
        <v>38</v>
      </c>
      <c r="AA88" s="78">
        <v>42403</v>
      </c>
      <c r="AB88" s="73" t="s">
        <v>680</v>
      </c>
      <c r="AC88" s="146" t="s">
        <v>2302</v>
      </c>
    </row>
    <row r="89" spans="1:29">
      <c r="A89" t="s">
        <v>27</v>
      </c>
      <c r="B89" t="s">
        <v>28</v>
      </c>
      <c r="C89" t="s">
        <v>681</v>
      </c>
      <c r="D89" s="1">
        <v>42403</v>
      </c>
      <c r="E89" s="1">
        <v>42433</v>
      </c>
      <c r="F89" s="7">
        <v>639.6</v>
      </c>
      <c r="G89" s="7">
        <v>0</v>
      </c>
      <c r="I89" t="s">
        <v>30</v>
      </c>
      <c r="K89" s="77" t="s">
        <v>682</v>
      </c>
      <c r="M89" t="s">
        <v>32</v>
      </c>
      <c r="N89" t="s">
        <v>46</v>
      </c>
      <c r="O89" t="s">
        <v>47</v>
      </c>
      <c r="P89" t="s">
        <v>48</v>
      </c>
      <c r="Q89">
        <v>30</v>
      </c>
      <c r="R89" s="7">
        <v>6.5</v>
      </c>
      <c r="S89" s="7">
        <f t="shared" si="6"/>
        <v>195</v>
      </c>
      <c r="T89" s="7">
        <f t="shared" si="7"/>
        <v>35.099999999999994</v>
      </c>
      <c r="U89" s="7">
        <v>5.33</v>
      </c>
      <c r="V89" s="7">
        <f t="shared" si="8"/>
        <v>159.9</v>
      </c>
      <c r="W89" s="1">
        <v>42406</v>
      </c>
      <c r="X89" t="s">
        <v>76</v>
      </c>
      <c r="Y89" t="s">
        <v>77</v>
      </c>
      <c r="Z89" t="s">
        <v>78</v>
      </c>
      <c r="AA89" s="1">
        <v>42403</v>
      </c>
      <c r="AB89" t="s">
        <v>683</v>
      </c>
      <c r="AC89" s="146" t="s">
        <v>2302</v>
      </c>
    </row>
    <row r="90" spans="1:29">
      <c r="A90" t="s">
        <v>27</v>
      </c>
      <c r="B90" t="s">
        <v>28</v>
      </c>
      <c r="C90" t="s">
        <v>681</v>
      </c>
      <c r="D90" s="1">
        <v>42403</v>
      </c>
      <c r="E90" s="1">
        <v>42433</v>
      </c>
      <c r="F90" s="7">
        <v>0</v>
      </c>
      <c r="G90" s="7">
        <v>0</v>
      </c>
      <c r="I90" t="s">
        <v>30</v>
      </c>
      <c r="K90" s="77" t="s">
        <v>684</v>
      </c>
      <c r="M90" t="s">
        <v>32</v>
      </c>
      <c r="N90" t="s">
        <v>46</v>
      </c>
      <c r="O90" t="s">
        <v>47</v>
      </c>
      <c r="P90" t="s">
        <v>48</v>
      </c>
      <c r="Q90">
        <v>30</v>
      </c>
      <c r="R90" s="7">
        <v>6.5</v>
      </c>
      <c r="S90" s="7">
        <f t="shared" si="6"/>
        <v>195</v>
      </c>
      <c r="T90" s="7">
        <f t="shared" si="7"/>
        <v>35.099999999999994</v>
      </c>
      <c r="U90" s="7">
        <v>5.33</v>
      </c>
      <c r="V90" s="7">
        <f t="shared" si="8"/>
        <v>159.9</v>
      </c>
      <c r="W90" s="1">
        <v>42406</v>
      </c>
      <c r="X90" t="s">
        <v>76</v>
      </c>
      <c r="Y90" t="s">
        <v>77</v>
      </c>
      <c r="Z90" t="s">
        <v>78</v>
      </c>
      <c r="AA90" s="1">
        <v>42403</v>
      </c>
      <c r="AB90" t="s">
        <v>685</v>
      </c>
      <c r="AC90" s="146" t="s">
        <v>2302</v>
      </c>
    </row>
    <row r="91" spans="1:29">
      <c r="A91" t="s">
        <v>27</v>
      </c>
      <c r="B91" t="s">
        <v>28</v>
      </c>
      <c r="C91" t="s">
        <v>681</v>
      </c>
      <c r="D91" s="1">
        <v>42403</v>
      </c>
      <c r="E91" s="1">
        <v>42433</v>
      </c>
      <c r="F91" s="7">
        <v>0</v>
      </c>
      <c r="G91" s="7">
        <v>0</v>
      </c>
      <c r="I91" t="s">
        <v>30</v>
      </c>
      <c r="K91" s="77" t="s">
        <v>686</v>
      </c>
      <c r="M91" t="s">
        <v>32</v>
      </c>
      <c r="N91" t="s">
        <v>46</v>
      </c>
      <c r="O91" t="s">
        <v>47</v>
      </c>
      <c r="P91" t="s">
        <v>48</v>
      </c>
      <c r="Q91">
        <v>30</v>
      </c>
      <c r="R91" s="7">
        <v>6.5</v>
      </c>
      <c r="S91" s="7">
        <f t="shared" si="6"/>
        <v>195</v>
      </c>
      <c r="T91" s="7">
        <f t="shared" si="7"/>
        <v>35.099999999999994</v>
      </c>
      <c r="U91" s="7">
        <v>5.33</v>
      </c>
      <c r="V91" s="7">
        <f t="shared" si="8"/>
        <v>159.9</v>
      </c>
      <c r="W91" s="1">
        <v>42406</v>
      </c>
      <c r="X91" t="s">
        <v>76</v>
      </c>
      <c r="Y91" t="s">
        <v>77</v>
      </c>
      <c r="Z91" t="s">
        <v>78</v>
      </c>
      <c r="AA91" s="1">
        <v>42403</v>
      </c>
      <c r="AB91" t="s">
        <v>687</v>
      </c>
      <c r="AC91" s="146" t="s">
        <v>2302</v>
      </c>
    </row>
    <row r="92" spans="1:29">
      <c r="A92" t="s">
        <v>27</v>
      </c>
      <c r="B92" t="s">
        <v>28</v>
      </c>
      <c r="C92" t="s">
        <v>681</v>
      </c>
      <c r="D92" s="1">
        <v>42403</v>
      </c>
      <c r="E92" s="1">
        <v>42433</v>
      </c>
      <c r="F92" s="7">
        <v>0</v>
      </c>
      <c r="G92" s="7">
        <v>0</v>
      </c>
      <c r="I92" t="s">
        <v>30</v>
      </c>
      <c r="K92" s="77" t="s">
        <v>688</v>
      </c>
      <c r="M92" t="s">
        <v>32</v>
      </c>
      <c r="N92" t="s">
        <v>46</v>
      </c>
      <c r="O92" t="s">
        <v>47</v>
      </c>
      <c r="P92" t="s">
        <v>48</v>
      </c>
      <c r="Q92">
        <v>30</v>
      </c>
      <c r="R92" s="7">
        <v>6.5</v>
      </c>
      <c r="S92" s="7">
        <f t="shared" si="6"/>
        <v>195</v>
      </c>
      <c r="T92" s="7">
        <f t="shared" si="7"/>
        <v>35.099999999999994</v>
      </c>
      <c r="U92" s="7">
        <v>5.33</v>
      </c>
      <c r="V92" s="7">
        <f t="shared" si="8"/>
        <v>159.9</v>
      </c>
      <c r="W92" s="1">
        <v>42406</v>
      </c>
      <c r="X92" t="s">
        <v>76</v>
      </c>
      <c r="Y92" t="s">
        <v>77</v>
      </c>
      <c r="Z92" t="s">
        <v>78</v>
      </c>
      <c r="AA92" s="1">
        <v>42403</v>
      </c>
      <c r="AB92" t="s">
        <v>689</v>
      </c>
      <c r="AC92" s="146" t="s">
        <v>2302</v>
      </c>
    </row>
    <row r="93" spans="1:29">
      <c r="A93" t="s">
        <v>27</v>
      </c>
      <c r="B93" t="s">
        <v>28</v>
      </c>
      <c r="C93" t="s">
        <v>694</v>
      </c>
      <c r="D93" s="1">
        <v>42404</v>
      </c>
      <c r="E93" s="1">
        <v>42434</v>
      </c>
      <c r="F93" s="7">
        <v>52.9</v>
      </c>
      <c r="G93" s="7">
        <v>0</v>
      </c>
      <c r="I93" t="s">
        <v>30</v>
      </c>
      <c r="K93" s="77" t="s">
        <v>695</v>
      </c>
      <c r="M93" t="s">
        <v>32</v>
      </c>
      <c r="N93" t="s">
        <v>33</v>
      </c>
      <c r="O93" t="s">
        <v>34</v>
      </c>
      <c r="P93" t="s">
        <v>35</v>
      </c>
      <c r="Q93">
        <v>2</v>
      </c>
      <c r="R93" s="7">
        <v>6.4</v>
      </c>
      <c r="S93" s="7">
        <f t="shared" si="6"/>
        <v>12.8</v>
      </c>
      <c r="T93" s="7">
        <f t="shared" si="7"/>
        <v>2.3000000000000007</v>
      </c>
      <c r="U93" s="7">
        <v>5.25</v>
      </c>
      <c r="V93" s="7">
        <f t="shared" si="8"/>
        <v>10.5</v>
      </c>
      <c r="W93" s="1">
        <v>42406</v>
      </c>
      <c r="X93" t="s">
        <v>309</v>
      </c>
      <c r="Y93" t="s">
        <v>310</v>
      </c>
      <c r="Z93" t="s">
        <v>139</v>
      </c>
      <c r="AA93" s="1">
        <v>42404</v>
      </c>
      <c r="AB93" t="s">
        <v>696</v>
      </c>
      <c r="AC93" s="146" t="s">
        <v>2302</v>
      </c>
    </row>
    <row r="94" spans="1:29">
      <c r="A94" t="s">
        <v>27</v>
      </c>
      <c r="B94" t="s">
        <v>28</v>
      </c>
      <c r="C94" t="s">
        <v>694</v>
      </c>
      <c r="D94" s="1">
        <v>42404</v>
      </c>
      <c r="E94" s="1">
        <v>42434</v>
      </c>
      <c r="F94" s="7">
        <v>0</v>
      </c>
      <c r="G94" s="7">
        <v>0</v>
      </c>
      <c r="I94" t="s">
        <v>30</v>
      </c>
      <c r="K94" s="77" t="s">
        <v>94</v>
      </c>
      <c r="M94" t="s">
        <v>32</v>
      </c>
      <c r="N94" t="s">
        <v>46</v>
      </c>
      <c r="O94" t="s">
        <v>47</v>
      </c>
      <c r="P94" t="s">
        <v>48</v>
      </c>
      <c r="Q94">
        <v>1</v>
      </c>
      <c r="R94" s="7">
        <v>6.5</v>
      </c>
      <c r="S94" s="7">
        <f t="shared" si="6"/>
        <v>6.5</v>
      </c>
      <c r="T94" s="7">
        <f t="shared" si="7"/>
        <v>1.17</v>
      </c>
      <c r="U94" s="7">
        <v>5.33</v>
      </c>
      <c r="V94" s="7">
        <f t="shared" si="8"/>
        <v>5.33</v>
      </c>
      <c r="W94" s="1">
        <v>42406</v>
      </c>
      <c r="X94" t="s">
        <v>192</v>
      </c>
      <c r="Y94" t="s">
        <v>193</v>
      </c>
      <c r="Z94" t="s">
        <v>51</v>
      </c>
      <c r="AA94" s="1">
        <v>42404</v>
      </c>
      <c r="AB94" t="s">
        <v>701</v>
      </c>
      <c r="AC94" s="146" t="s">
        <v>2305</v>
      </c>
    </row>
    <row r="95" spans="1:29">
      <c r="A95" t="s">
        <v>27</v>
      </c>
      <c r="B95" t="s">
        <v>28</v>
      </c>
      <c r="C95" t="s">
        <v>694</v>
      </c>
      <c r="D95" s="1">
        <v>42404</v>
      </c>
      <c r="E95" s="1">
        <v>42434</v>
      </c>
      <c r="F95" s="7">
        <v>0</v>
      </c>
      <c r="G95" s="7">
        <v>0</v>
      </c>
      <c r="I95" t="s">
        <v>30</v>
      </c>
      <c r="K95" s="77" t="s">
        <v>94</v>
      </c>
      <c r="M95" t="s">
        <v>32</v>
      </c>
      <c r="N95" t="s">
        <v>46</v>
      </c>
      <c r="O95" t="s">
        <v>47</v>
      </c>
      <c r="P95" t="s">
        <v>48</v>
      </c>
      <c r="Q95">
        <v>3</v>
      </c>
      <c r="R95" s="7">
        <v>6.5</v>
      </c>
      <c r="S95" s="7">
        <f t="shared" si="6"/>
        <v>19.5</v>
      </c>
      <c r="T95" s="7">
        <f t="shared" si="7"/>
        <v>3.51</v>
      </c>
      <c r="U95" s="7">
        <v>5.33</v>
      </c>
      <c r="V95" s="7">
        <f t="shared" si="8"/>
        <v>15.99</v>
      </c>
      <c r="W95" s="1">
        <v>42406</v>
      </c>
      <c r="X95" t="s">
        <v>192</v>
      </c>
      <c r="Y95" t="s">
        <v>193</v>
      </c>
      <c r="Z95" t="s">
        <v>51</v>
      </c>
      <c r="AA95" s="1">
        <v>42404</v>
      </c>
      <c r="AB95" t="s">
        <v>701</v>
      </c>
      <c r="AC95" s="146" t="s">
        <v>2305</v>
      </c>
    </row>
    <row r="96" spans="1:29">
      <c r="A96" t="s">
        <v>27</v>
      </c>
      <c r="B96" t="s">
        <v>28</v>
      </c>
      <c r="C96" t="s">
        <v>694</v>
      </c>
      <c r="D96" s="1">
        <v>42404</v>
      </c>
      <c r="E96" s="1">
        <v>42434</v>
      </c>
      <c r="F96" s="7">
        <v>0</v>
      </c>
      <c r="G96" s="7">
        <v>0</v>
      </c>
      <c r="I96" t="s">
        <v>30</v>
      </c>
      <c r="K96" s="77" t="s">
        <v>699</v>
      </c>
      <c r="M96" t="s">
        <v>32</v>
      </c>
      <c r="N96" t="s">
        <v>33</v>
      </c>
      <c r="O96" t="s">
        <v>34</v>
      </c>
      <c r="P96" t="s">
        <v>35</v>
      </c>
      <c r="Q96">
        <v>1</v>
      </c>
      <c r="R96" s="7">
        <v>6.4</v>
      </c>
      <c r="S96" s="7">
        <f t="shared" si="6"/>
        <v>6.4</v>
      </c>
      <c r="T96" s="7">
        <f t="shared" si="7"/>
        <v>1.1500000000000004</v>
      </c>
      <c r="U96" s="7">
        <v>5.25</v>
      </c>
      <c r="V96" s="7">
        <f t="shared" si="8"/>
        <v>5.25</v>
      </c>
      <c r="W96" s="1">
        <v>42406</v>
      </c>
      <c r="X96" t="s">
        <v>309</v>
      </c>
      <c r="Y96" t="s">
        <v>310</v>
      </c>
      <c r="Z96" t="s">
        <v>139</v>
      </c>
      <c r="AA96" s="1">
        <v>42404</v>
      </c>
      <c r="AB96" t="s">
        <v>700</v>
      </c>
      <c r="AC96" s="146" t="s">
        <v>2302</v>
      </c>
    </row>
    <row r="97" spans="1:29">
      <c r="A97" t="s">
        <v>27</v>
      </c>
      <c r="B97" t="s">
        <v>28</v>
      </c>
      <c r="C97" t="s">
        <v>694</v>
      </c>
      <c r="D97" s="1">
        <v>42404</v>
      </c>
      <c r="E97" s="1">
        <v>42434</v>
      </c>
      <c r="F97" s="7">
        <v>0</v>
      </c>
      <c r="G97" s="7">
        <v>0</v>
      </c>
      <c r="I97" t="s">
        <v>30</v>
      </c>
      <c r="K97" s="77" t="s">
        <v>697</v>
      </c>
      <c r="M97" t="s">
        <v>32</v>
      </c>
      <c r="N97" t="s">
        <v>33</v>
      </c>
      <c r="O97" t="s">
        <v>34</v>
      </c>
      <c r="P97" t="s">
        <v>35</v>
      </c>
      <c r="Q97">
        <v>2</v>
      </c>
      <c r="R97" s="7">
        <v>6.4</v>
      </c>
      <c r="S97" s="7">
        <f t="shared" si="6"/>
        <v>12.8</v>
      </c>
      <c r="T97" s="7">
        <f t="shared" si="7"/>
        <v>2.3000000000000007</v>
      </c>
      <c r="U97" s="7">
        <v>5.25</v>
      </c>
      <c r="V97" s="7">
        <f t="shared" si="8"/>
        <v>10.5</v>
      </c>
      <c r="W97" s="1">
        <v>42406</v>
      </c>
      <c r="X97" t="s">
        <v>309</v>
      </c>
      <c r="Y97" t="s">
        <v>310</v>
      </c>
      <c r="Z97" t="s">
        <v>139</v>
      </c>
      <c r="AA97" s="1">
        <v>42404</v>
      </c>
      <c r="AB97" t="s">
        <v>698</v>
      </c>
      <c r="AC97" s="146" t="s">
        <v>2302</v>
      </c>
    </row>
    <row r="98" spans="1:29">
      <c r="A98" t="s">
        <v>27</v>
      </c>
      <c r="B98" t="s">
        <v>28</v>
      </c>
      <c r="C98" t="s">
        <v>694</v>
      </c>
      <c r="D98" s="1">
        <v>42404</v>
      </c>
      <c r="E98" s="1">
        <v>42434</v>
      </c>
      <c r="F98" s="7">
        <v>0</v>
      </c>
      <c r="G98" s="7">
        <v>0</v>
      </c>
      <c r="I98" t="s">
        <v>30</v>
      </c>
      <c r="M98" t="s">
        <v>32</v>
      </c>
      <c r="N98" t="s">
        <v>46</v>
      </c>
      <c r="O98" t="s">
        <v>47</v>
      </c>
      <c r="P98" t="s">
        <v>48</v>
      </c>
      <c r="Q98">
        <v>1</v>
      </c>
      <c r="R98" s="7">
        <v>6.5</v>
      </c>
      <c r="S98" s="7">
        <f t="shared" si="6"/>
        <v>6.5</v>
      </c>
      <c r="T98" s="7">
        <f t="shared" si="7"/>
        <v>1.17</v>
      </c>
      <c r="U98" s="7">
        <v>5.33</v>
      </c>
      <c r="V98" s="7">
        <f t="shared" si="8"/>
        <v>5.33</v>
      </c>
      <c r="W98" s="1">
        <v>42406</v>
      </c>
      <c r="X98" t="s">
        <v>702</v>
      </c>
      <c r="Y98" t="s">
        <v>703</v>
      </c>
      <c r="Z98" t="s">
        <v>38</v>
      </c>
      <c r="AA98" s="1">
        <v>42404</v>
      </c>
      <c r="AB98" t="s">
        <v>704</v>
      </c>
      <c r="AC98" s="146" t="s">
        <v>2302</v>
      </c>
    </row>
    <row r="99" spans="1:29">
      <c r="A99" t="s">
        <v>27</v>
      </c>
      <c r="B99" t="s">
        <v>28</v>
      </c>
      <c r="C99" t="s">
        <v>705</v>
      </c>
      <c r="D99" s="1">
        <v>42404</v>
      </c>
      <c r="E99" s="1">
        <v>42434</v>
      </c>
      <c r="F99" s="7">
        <v>24.51</v>
      </c>
      <c r="G99" s="7">
        <v>0</v>
      </c>
      <c r="I99" t="s">
        <v>30</v>
      </c>
      <c r="M99" t="s">
        <v>32</v>
      </c>
      <c r="N99" t="s">
        <v>46</v>
      </c>
      <c r="O99" t="s">
        <v>47</v>
      </c>
      <c r="P99" t="s">
        <v>48</v>
      </c>
      <c r="Q99">
        <v>1</v>
      </c>
      <c r="R99" s="7">
        <v>6.5</v>
      </c>
      <c r="S99" s="7">
        <f t="shared" si="6"/>
        <v>6.5</v>
      </c>
      <c r="T99" s="7">
        <f t="shared" si="7"/>
        <v>1.17</v>
      </c>
      <c r="U99" s="7">
        <v>5.33</v>
      </c>
      <c r="V99" s="7">
        <f t="shared" si="8"/>
        <v>5.33</v>
      </c>
      <c r="W99" s="1">
        <v>42406</v>
      </c>
      <c r="X99" t="s">
        <v>706</v>
      </c>
      <c r="Y99" t="s">
        <v>707</v>
      </c>
      <c r="Z99" t="s">
        <v>38</v>
      </c>
      <c r="AA99" s="1">
        <v>42404</v>
      </c>
      <c r="AB99" t="s">
        <v>708</v>
      </c>
      <c r="AC99" s="146" t="s">
        <v>2302</v>
      </c>
    </row>
    <row r="100" spans="1:29">
      <c r="A100" t="s">
        <v>27</v>
      </c>
      <c r="B100" t="s">
        <v>28</v>
      </c>
      <c r="C100" t="s">
        <v>705</v>
      </c>
      <c r="D100" s="1">
        <v>42404</v>
      </c>
      <c r="E100" s="1">
        <v>42434</v>
      </c>
      <c r="F100" s="7">
        <v>0</v>
      </c>
      <c r="G100" s="7">
        <v>0</v>
      </c>
      <c r="I100" t="s">
        <v>30</v>
      </c>
      <c r="K100" s="77">
        <v>19999999</v>
      </c>
      <c r="M100" t="s">
        <v>32</v>
      </c>
      <c r="N100" t="s">
        <v>186</v>
      </c>
      <c r="O100" t="s">
        <v>187</v>
      </c>
      <c r="P100" t="s">
        <v>48</v>
      </c>
      <c r="Q100">
        <v>1</v>
      </c>
      <c r="R100" s="7">
        <v>10.39</v>
      </c>
      <c r="S100" s="7">
        <f t="shared" si="6"/>
        <v>10.39</v>
      </c>
      <c r="T100" s="7">
        <f t="shared" si="7"/>
        <v>1.870000000000001</v>
      </c>
      <c r="U100" s="7">
        <v>8.52</v>
      </c>
      <c r="V100" s="7">
        <f t="shared" si="8"/>
        <v>8.52</v>
      </c>
      <c r="W100" s="1">
        <v>42406</v>
      </c>
      <c r="X100" t="s">
        <v>54</v>
      </c>
      <c r="Y100" t="s">
        <v>55</v>
      </c>
      <c r="Z100" t="s">
        <v>56</v>
      </c>
      <c r="AA100" s="1">
        <v>42404</v>
      </c>
      <c r="AB100" t="s">
        <v>709</v>
      </c>
      <c r="AC100" s="146" t="s">
        <v>2302</v>
      </c>
    </row>
    <row r="101" spans="1:29">
      <c r="A101" t="s">
        <v>27</v>
      </c>
      <c r="B101" t="s">
        <v>28</v>
      </c>
      <c r="C101" t="s">
        <v>705</v>
      </c>
      <c r="D101" s="1">
        <v>42404</v>
      </c>
      <c r="E101" s="1">
        <v>42434</v>
      </c>
      <c r="F101" s="7">
        <v>0</v>
      </c>
      <c r="G101" s="7">
        <v>0</v>
      </c>
      <c r="I101" t="s">
        <v>30</v>
      </c>
      <c r="K101" s="77">
        <v>1210030</v>
      </c>
      <c r="M101" t="s">
        <v>32</v>
      </c>
      <c r="N101" t="s">
        <v>46</v>
      </c>
      <c r="O101" t="s">
        <v>47</v>
      </c>
      <c r="P101" t="s">
        <v>48</v>
      </c>
      <c r="Q101">
        <v>2</v>
      </c>
      <c r="R101" s="7">
        <v>6.5</v>
      </c>
      <c r="S101" s="7">
        <f t="shared" si="6"/>
        <v>13</v>
      </c>
      <c r="T101" s="7">
        <f t="shared" si="7"/>
        <v>2.34</v>
      </c>
      <c r="U101" s="7">
        <v>5.33</v>
      </c>
      <c r="V101" s="7">
        <f t="shared" si="8"/>
        <v>10.66</v>
      </c>
      <c r="W101" s="1">
        <v>42406</v>
      </c>
      <c r="X101" t="s">
        <v>710</v>
      </c>
      <c r="Y101" t="s">
        <v>711</v>
      </c>
      <c r="Z101" t="s">
        <v>38</v>
      </c>
      <c r="AA101" s="1">
        <v>42404</v>
      </c>
      <c r="AB101" t="s">
        <v>712</v>
      </c>
      <c r="AC101" s="146" t="s">
        <v>2302</v>
      </c>
    </row>
    <row r="102" spans="1:29">
      <c r="A102" t="s">
        <v>27</v>
      </c>
      <c r="B102" t="s">
        <v>28</v>
      </c>
      <c r="C102" t="s">
        <v>717</v>
      </c>
      <c r="D102" s="1">
        <v>42405</v>
      </c>
      <c r="E102" s="1">
        <v>42435</v>
      </c>
      <c r="F102" s="7">
        <v>22.3</v>
      </c>
      <c r="G102" s="7">
        <v>0</v>
      </c>
      <c r="I102" t="s">
        <v>30</v>
      </c>
      <c r="K102" s="77" t="s">
        <v>718</v>
      </c>
      <c r="M102" t="s">
        <v>32</v>
      </c>
      <c r="N102" t="s">
        <v>172</v>
      </c>
      <c r="O102" t="s">
        <v>173</v>
      </c>
      <c r="P102" t="s">
        <v>174</v>
      </c>
      <c r="Q102">
        <v>2</v>
      </c>
      <c r="R102" s="7">
        <v>7.1</v>
      </c>
      <c r="S102" s="7">
        <f t="shared" si="6"/>
        <v>14.2</v>
      </c>
      <c r="T102" s="7">
        <f t="shared" si="7"/>
        <v>2.5599999999999987</v>
      </c>
      <c r="U102" s="7">
        <v>5.82</v>
      </c>
      <c r="V102" s="7">
        <f t="shared" si="8"/>
        <v>11.64</v>
      </c>
      <c r="W102" s="1">
        <v>42406</v>
      </c>
      <c r="X102" t="s">
        <v>309</v>
      </c>
      <c r="Y102" t="s">
        <v>310</v>
      </c>
      <c r="Z102" t="s">
        <v>139</v>
      </c>
      <c r="AA102" s="1">
        <v>42405</v>
      </c>
      <c r="AB102" t="s">
        <v>719</v>
      </c>
      <c r="AC102" s="146" t="s">
        <v>2302</v>
      </c>
    </row>
    <row r="103" spans="1:29">
      <c r="A103" t="s">
        <v>27</v>
      </c>
      <c r="B103" t="s">
        <v>28</v>
      </c>
      <c r="C103" t="s">
        <v>717</v>
      </c>
      <c r="D103" s="1">
        <v>42405</v>
      </c>
      <c r="E103" s="1">
        <v>42435</v>
      </c>
      <c r="F103" s="7">
        <v>0</v>
      </c>
      <c r="G103" s="7">
        <v>0</v>
      </c>
      <c r="I103" t="s">
        <v>30</v>
      </c>
      <c r="K103" s="77" t="s">
        <v>94</v>
      </c>
      <c r="M103" t="s">
        <v>32</v>
      </c>
      <c r="N103" t="s">
        <v>46</v>
      </c>
      <c r="O103" t="s">
        <v>47</v>
      </c>
      <c r="P103" t="s">
        <v>48</v>
      </c>
      <c r="Q103">
        <v>1</v>
      </c>
      <c r="R103" s="7">
        <v>6.5</v>
      </c>
      <c r="S103" s="7">
        <f t="shared" si="6"/>
        <v>6.5</v>
      </c>
      <c r="T103" s="7">
        <f t="shared" si="7"/>
        <v>1.17</v>
      </c>
      <c r="U103" s="7">
        <v>5.33</v>
      </c>
      <c r="V103" s="7">
        <f t="shared" si="8"/>
        <v>5.33</v>
      </c>
      <c r="W103" s="1">
        <v>42406</v>
      </c>
      <c r="X103" t="s">
        <v>130</v>
      </c>
      <c r="Y103" t="s">
        <v>131</v>
      </c>
      <c r="Z103" t="s">
        <v>51</v>
      </c>
      <c r="AA103" s="1">
        <v>42405</v>
      </c>
      <c r="AB103" t="s">
        <v>723</v>
      </c>
      <c r="AC103" s="146" t="s">
        <v>2306</v>
      </c>
    </row>
    <row r="104" spans="1:29">
      <c r="A104" t="s">
        <v>27</v>
      </c>
      <c r="B104" t="s">
        <v>28</v>
      </c>
      <c r="C104" t="s">
        <v>717</v>
      </c>
      <c r="D104" s="1">
        <v>42405</v>
      </c>
      <c r="E104" s="1">
        <v>42435</v>
      </c>
      <c r="F104" s="7">
        <v>0</v>
      </c>
      <c r="G104" s="7">
        <v>0</v>
      </c>
      <c r="I104" t="s">
        <v>30</v>
      </c>
      <c r="K104" s="77">
        <v>2.0499999999999998</v>
      </c>
      <c r="M104" t="s">
        <v>32</v>
      </c>
      <c r="N104" t="s">
        <v>46</v>
      </c>
      <c r="O104" t="s">
        <v>47</v>
      </c>
      <c r="P104" t="s">
        <v>48</v>
      </c>
      <c r="Q104">
        <v>1</v>
      </c>
      <c r="R104" s="7">
        <v>6.5</v>
      </c>
      <c r="S104" s="7">
        <f t="shared" si="6"/>
        <v>6.5</v>
      </c>
      <c r="T104" s="7">
        <f t="shared" si="7"/>
        <v>1.17</v>
      </c>
      <c r="U104" s="7">
        <v>5.33</v>
      </c>
      <c r="V104" s="7">
        <f t="shared" si="8"/>
        <v>5.33</v>
      </c>
      <c r="W104" s="1">
        <v>42406</v>
      </c>
      <c r="X104" t="s">
        <v>720</v>
      </c>
      <c r="Y104" t="s">
        <v>721</v>
      </c>
      <c r="Z104" t="s">
        <v>51</v>
      </c>
      <c r="AA104" s="1">
        <v>42405</v>
      </c>
      <c r="AB104" t="s">
        <v>722</v>
      </c>
      <c r="AC104" s="146" t="s">
        <v>2305</v>
      </c>
    </row>
    <row r="105" spans="1:29">
      <c r="A105" t="s">
        <v>27</v>
      </c>
      <c r="B105" t="s">
        <v>28</v>
      </c>
      <c r="C105" t="s">
        <v>724</v>
      </c>
      <c r="D105" s="1">
        <v>42405</v>
      </c>
      <c r="E105" s="1">
        <v>42435</v>
      </c>
      <c r="F105" s="7">
        <v>21.81</v>
      </c>
      <c r="G105" s="7">
        <v>0</v>
      </c>
      <c r="I105" t="s">
        <v>30</v>
      </c>
      <c r="K105" s="77" t="s">
        <v>725</v>
      </c>
      <c r="M105" t="s">
        <v>32</v>
      </c>
      <c r="N105" t="s">
        <v>172</v>
      </c>
      <c r="O105" t="s">
        <v>173</v>
      </c>
      <c r="P105" t="s">
        <v>174</v>
      </c>
      <c r="Q105">
        <v>1</v>
      </c>
      <c r="R105" s="7">
        <v>7.1</v>
      </c>
      <c r="S105" s="7">
        <f t="shared" si="6"/>
        <v>7.1</v>
      </c>
      <c r="T105" s="7">
        <f t="shared" si="7"/>
        <v>1.2799999999999994</v>
      </c>
      <c r="U105" s="7">
        <v>5.82</v>
      </c>
      <c r="V105" s="7">
        <f t="shared" si="8"/>
        <v>5.82</v>
      </c>
      <c r="W105" s="1">
        <v>42406</v>
      </c>
      <c r="X105" t="s">
        <v>309</v>
      </c>
      <c r="Y105" t="s">
        <v>310</v>
      </c>
      <c r="Z105" t="s">
        <v>139</v>
      </c>
      <c r="AA105" s="1">
        <v>42405</v>
      </c>
      <c r="AB105" t="s">
        <v>726</v>
      </c>
      <c r="AC105" s="146" t="s">
        <v>2302</v>
      </c>
    </row>
    <row r="106" spans="1:29">
      <c r="A106" t="s">
        <v>27</v>
      </c>
      <c r="B106" t="s">
        <v>28</v>
      </c>
      <c r="C106" t="s">
        <v>724</v>
      </c>
      <c r="D106" s="1">
        <v>42405</v>
      </c>
      <c r="E106" s="1">
        <v>42435</v>
      </c>
      <c r="F106" s="7">
        <v>0</v>
      </c>
      <c r="G106" s="7">
        <v>0</v>
      </c>
      <c r="I106" t="s">
        <v>30</v>
      </c>
      <c r="M106" t="s">
        <v>32</v>
      </c>
      <c r="N106" t="s">
        <v>46</v>
      </c>
      <c r="O106" t="s">
        <v>47</v>
      </c>
      <c r="P106" t="s">
        <v>48</v>
      </c>
      <c r="Q106">
        <v>1</v>
      </c>
      <c r="R106" s="7">
        <v>6.5</v>
      </c>
      <c r="S106" s="7">
        <f t="shared" si="6"/>
        <v>6.5</v>
      </c>
      <c r="T106" s="7">
        <f t="shared" si="7"/>
        <v>1.17</v>
      </c>
      <c r="U106" s="7">
        <v>5.33</v>
      </c>
      <c r="V106" s="7">
        <f t="shared" si="8"/>
        <v>5.33</v>
      </c>
      <c r="W106" s="1">
        <v>42406</v>
      </c>
      <c r="X106" t="s">
        <v>373</v>
      </c>
      <c r="Y106" t="s">
        <v>374</v>
      </c>
      <c r="Z106" t="s">
        <v>51</v>
      </c>
      <c r="AA106" s="1">
        <v>42405</v>
      </c>
      <c r="AB106" t="s">
        <v>728</v>
      </c>
      <c r="AC106" s="146" t="s">
        <v>2312</v>
      </c>
    </row>
    <row r="107" spans="1:29">
      <c r="A107" t="s">
        <v>27</v>
      </c>
      <c r="B107" t="s">
        <v>28</v>
      </c>
      <c r="C107" t="s">
        <v>724</v>
      </c>
      <c r="D107" s="1">
        <v>42405</v>
      </c>
      <c r="E107" s="1">
        <v>42435</v>
      </c>
      <c r="F107" s="7">
        <v>0</v>
      </c>
      <c r="G107" s="7">
        <v>0</v>
      </c>
      <c r="I107" t="s">
        <v>30</v>
      </c>
      <c r="K107" s="77">
        <v>4500136649</v>
      </c>
      <c r="M107" t="s">
        <v>32</v>
      </c>
      <c r="N107" t="s">
        <v>46</v>
      </c>
      <c r="O107" t="s">
        <v>47</v>
      </c>
      <c r="P107" t="s">
        <v>48</v>
      </c>
      <c r="Q107">
        <v>1</v>
      </c>
      <c r="R107" s="7">
        <v>6.5</v>
      </c>
      <c r="S107" s="7">
        <f t="shared" si="6"/>
        <v>6.5</v>
      </c>
      <c r="T107" s="7">
        <f t="shared" si="7"/>
        <v>1.17</v>
      </c>
      <c r="U107" s="7">
        <v>5.33</v>
      </c>
      <c r="V107" s="7">
        <f t="shared" si="8"/>
        <v>5.33</v>
      </c>
      <c r="W107" s="1">
        <v>42406</v>
      </c>
      <c r="X107" t="s">
        <v>378</v>
      </c>
      <c r="Y107" t="s">
        <v>379</v>
      </c>
      <c r="Z107" t="s">
        <v>291</v>
      </c>
      <c r="AA107" s="1">
        <v>42405</v>
      </c>
      <c r="AB107" t="s">
        <v>727</v>
      </c>
      <c r="AC107" s="146" t="s">
        <v>2302</v>
      </c>
    </row>
    <row r="108" spans="1:29">
      <c r="A108" t="s">
        <v>27</v>
      </c>
      <c r="B108" t="s">
        <v>28</v>
      </c>
      <c r="C108" t="s">
        <v>724</v>
      </c>
      <c r="D108" s="1">
        <v>42405</v>
      </c>
      <c r="E108" s="1">
        <v>42435</v>
      </c>
      <c r="F108" s="7">
        <v>0</v>
      </c>
      <c r="G108" s="7">
        <v>0</v>
      </c>
      <c r="I108" t="s">
        <v>30</v>
      </c>
      <c r="K108" s="77">
        <v>310239</v>
      </c>
      <c r="M108" t="s">
        <v>32</v>
      </c>
      <c r="N108" t="s">
        <v>46</v>
      </c>
      <c r="O108" t="s">
        <v>47</v>
      </c>
      <c r="P108" t="s">
        <v>48</v>
      </c>
      <c r="Q108">
        <v>1</v>
      </c>
      <c r="R108" s="7">
        <v>6.5</v>
      </c>
      <c r="S108" s="7">
        <f t="shared" si="6"/>
        <v>6.5</v>
      </c>
      <c r="T108" s="7">
        <f t="shared" si="7"/>
        <v>1.17</v>
      </c>
      <c r="U108" s="7">
        <v>5.33</v>
      </c>
      <c r="V108" s="7">
        <f t="shared" si="8"/>
        <v>5.33</v>
      </c>
      <c r="W108" s="1">
        <v>42406</v>
      </c>
      <c r="X108" t="s">
        <v>729</v>
      </c>
      <c r="Y108" t="s">
        <v>730</v>
      </c>
      <c r="Z108" t="s">
        <v>38</v>
      </c>
      <c r="AA108" s="1">
        <v>42405</v>
      </c>
      <c r="AB108" t="s">
        <v>731</v>
      </c>
      <c r="AC108" s="146" t="s">
        <v>2302</v>
      </c>
    </row>
    <row r="109" spans="1:29">
      <c r="A109" t="s">
        <v>27</v>
      </c>
      <c r="B109" t="s">
        <v>28</v>
      </c>
      <c r="C109" t="s">
        <v>742</v>
      </c>
      <c r="D109" s="1">
        <v>42406</v>
      </c>
      <c r="E109" s="1">
        <v>42436</v>
      </c>
      <c r="F109" s="7">
        <v>11.69</v>
      </c>
      <c r="G109" s="7">
        <v>0</v>
      </c>
      <c r="I109" t="s">
        <v>30</v>
      </c>
      <c r="K109" s="77">
        <v>67596765</v>
      </c>
      <c r="M109" t="s">
        <v>32</v>
      </c>
      <c r="N109" t="s">
        <v>46</v>
      </c>
      <c r="O109" t="s">
        <v>47</v>
      </c>
      <c r="P109" t="s">
        <v>48</v>
      </c>
      <c r="Q109">
        <v>1</v>
      </c>
      <c r="R109" s="7">
        <v>6.5</v>
      </c>
      <c r="S109" s="7">
        <f t="shared" si="6"/>
        <v>6.5</v>
      </c>
      <c r="T109" s="7">
        <f t="shared" si="7"/>
        <v>1.17</v>
      </c>
      <c r="U109" s="7">
        <v>5.33</v>
      </c>
      <c r="V109" s="7">
        <f t="shared" si="8"/>
        <v>5.33</v>
      </c>
      <c r="W109" s="1">
        <v>42406</v>
      </c>
      <c r="X109" t="s">
        <v>169</v>
      </c>
      <c r="Y109" t="s">
        <v>170</v>
      </c>
      <c r="Z109" t="s">
        <v>61</v>
      </c>
      <c r="AA109" s="1">
        <v>42406</v>
      </c>
      <c r="AB109" t="s">
        <v>743</v>
      </c>
      <c r="AC109" s="146" t="s">
        <v>2302</v>
      </c>
    </row>
    <row r="110" spans="1:29">
      <c r="A110" t="s">
        <v>27</v>
      </c>
      <c r="B110" t="s">
        <v>28</v>
      </c>
      <c r="C110" t="s">
        <v>742</v>
      </c>
      <c r="D110" s="1">
        <v>42406</v>
      </c>
      <c r="E110" s="1">
        <v>42436</v>
      </c>
      <c r="F110" s="7">
        <v>0</v>
      </c>
      <c r="G110" s="7">
        <v>0</v>
      </c>
      <c r="I110" t="s">
        <v>30</v>
      </c>
      <c r="K110" s="77">
        <v>67603387</v>
      </c>
      <c r="M110" t="s">
        <v>32</v>
      </c>
      <c r="N110" t="s">
        <v>257</v>
      </c>
      <c r="O110" t="s">
        <v>258</v>
      </c>
      <c r="P110" t="s">
        <v>259</v>
      </c>
      <c r="Q110">
        <v>1</v>
      </c>
      <c r="R110" s="7">
        <v>7.75</v>
      </c>
      <c r="S110" s="7">
        <f t="shared" si="6"/>
        <v>7.75</v>
      </c>
      <c r="T110" s="7">
        <f t="shared" si="7"/>
        <v>1.3899999999999997</v>
      </c>
      <c r="U110" s="7">
        <v>6.36</v>
      </c>
      <c r="V110" s="7">
        <f t="shared" si="8"/>
        <v>6.36</v>
      </c>
      <c r="W110" s="1">
        <v>42406</v>
      </c>
      <c r="X110" t="s">
        <v>744</v>
      </c>
      <c r="Y110" t="s">
        <v>745</v>
      </c>
      <c r="Z110" t="s">
        <v>61</v>
      </c>
      <c r="AA110" s="1">
        <v>42406</v>
      </c>
      <c r="AB110" t="s">
        <v>746</v>
      </c>
      <c r="AC110" s="146" t="s">
        <v>2302</v>
      </c>
    </row>
    <row r="111" spans="1:29">
      <c r="A111" t="s">
        <v>27</v>
      </c>
      <c r="B111" t="s">
        <v>28</v>
      </c>
      <c r="C111" t="s">
        <v>747</v>
      </c>
      <c r="D111" s="1">
        <v>42407</v>
      </c>
      <c r="E111" s="1">
        <v>42437</v>
      </c>
      <c r="F111" s="7">
        <v>21.32</v>
      </c>
      <c r="G111" s="7">
        <v>0</v>
      </c>
      <c r="I111" t="s">
        <v>30</v>
      </c>
      <c r="K111" s="77">
        <v>67624021</v>
      </c>
      <c r="M111" t="s">
        <v>32</v>
      </c>
      <c r="N111" t="s">
        <v>46</v>
      </c>
      <c r="O111" t="s">
        <v>47</v>
      </c>
      <c r="P111" t="s">
        <v>48</v>
      </c>
      <c r="Q111">
        <v>1</v>
      </c>
      <c r="R111" s="7">
        <v>6.5</v>
      </c>
      <c r="S111" s="7">
        <f t="shared" si="6"/>
        <v>6.5</v>
      </c>
      <c r="T111" s="7">
        <f t="shared" si="7"/>
        <v>1.17</v>
      </c>
      <c r="U111" s="7">
        <v>5.33</v>
      </c>
      <c r="V111" s="7">
        <f t="shared" si="8"/>
        <v>5.33</v>
      </c>
      <c r="W111" s="1">
        <v>42413</v>
      </c>
      <c r="X111" t="s">
        <v>59</v>
      </c>
      <c r="Y111" t="s">
        <v>60</v>
      </c>
      <c r="Z111" t="s">
        <v>61</v>
      </c>
      <c r="AA111" s="1">
        <v>42407</v>
      </c>
      <c r="AB111" t="s">
        <v>748</v>
      </c>
      <c r="AC111" s="146" t="s">
        <v>2302</v>
      </c>
    </row>
    <row r="112" spans="1:29">
      <c r="A112" t="s">
        <v>27</v>
      </c>
      <c r="B112" t="s">
        <v>28</v>
      </c>
      <c r="C112" t="s">
        <v>747</v>
      </c>
      <c r="D112" s="1">
        <v>42407</v>
      </c>
      <c r="E112" s="1">
        <v>42437</v>
      </c>
      <c r="F112" s="7">
        <v>0</v>
      </c>
      <c r="G112" s="7">
        <v>0</v>
      </c>
      <c r="I112" t="s">
        <v>30</v>
      </c>
      <c r="K112" s="77">
        <v>19999999</v>
      </c>
      <c r="M112" t="s">
        <v>32</v>
      </c>
      <c r="N112" t="s">
        <v>46</v>
      </c>
      <c r="O112" t="s">
        <v>47</v>
      </c>
      <c r="P112" t="s">
        <v>48</v>
      </c>
      <c r="Q112">
        <v>1</v>
      </c>
      <c r="R112" s="7">
        <v>6.5</v>
      </c>
      <c r="S112" s="7">
        <f t="shared" si="6"/>
        <v>6.5</v>
      </c>
      <c r="T112" s="7">
        <f t="shared" si="7"/>
        <v>1.17</v>
      </c>
      <c r="U112" s="7">
        <v>5.33</v>
      </c>
      <c r="V112" s="7">
        <f t="shared" si="8"/>
        <v>5.33</v>
      </c>
      <c r="W112" s="1">
        <v>42413</v>
      </c>
      <c r="X112" t="s">
        <v>54</v>
      </c>
      <c r="Y112" t="s">
        <v>55</v>
      </c>
      <c r="Z112" t="s">
        <v>56</v>
      </c>
      <c r="AA112" s="1">
        <v>42407</v>
      </c>
      <c r="AB112" t="s">
        <v>749</v>
      </c>
      <c r="AC112" s="146" t="s">
        <v>2302</v>
      </c>
    </row>
    <row r="113" spans="1:29">
      <c r="A113" t="s">
        <v>27</v>
      </c>
      <c r="B113" t="s">
        <v>28</v>
      </c>
      <c r="C113" t="s">
        <v>747</v>
      </c>
      <c r="D113" s="1">
        <v>42407</v>
      </c>
      <c r="E113" s="1">
        <v>42437</v>
      </c>
      <c r="F113" s="7">
        <v>0</v>
      </c>
      <c r="G113" s="7">
        <v>0</v>
      </c>
      <c r="I113" t="s">
        <v>30</v>
      </c>
      <c r="K113" s="77">
        <v>19999999</v>
      </c>
      <c r="M113" t="s">
        <v>32</v>
      </c>
      <c r="N113" t="s">
        <v>46</v>
      </c>
      <c r="O113" t="s">
        <v>47</v>
      </c>
      <c r="P113" t="s">
        <v>48</v>
      </c>
      <c r="Q113">
        <v>1</v>
      </c>
      <c r="R113" s="7">
        <v>6.5</v>
      </c>
      <c r="S113" s="7">
        <f t="shared" si="6"/>
        <v>6.5</v>
      </c>
      <c r="T113" s="7">
        <f t="shared" si="7"/>
        <v>1.17</v>
      </c>
      <c r="U113" s="7">
        <v>5.33</v>
      </c>
      <c r="V113" s="7">
        <f t="shared" si="8"/>
        <v>5.33</v>
      </c>
      <c r="W113" s="1">
        <v>42413</v>
      </c>
      <c r="X113" t="s">
        <v>54</v>
      </c>
      <c r="Y113" t="s">
        <v>55</v>
      </c>
      <c r="Z113" t="s">
        <v>56</v>
      </c>
      <c r="AA113" s="1">
        <v>42407</v>
      </c>
      <c r="AB113" t="s">
        <v>751</v>
      </c>
      <c r="AC113" s="146" t="s">
        <v>2302</v>
      </c>
    </row>
    <row r="114" spans="1:29">
      <c r="A114" t="s">
        <v>27</v>
      </c>
      <c r="B114" t="s">
        <v>28</v>
      </c>
      <c r="C114" t="s">
        <v>747</v>
      </c>
      <c r="D114" s="1">
        <v>42407</v>
      </c>
      <c r="E114" s="1">
        <v>42437</v>
      </c>
      <c r="F114" s="7">
        <v>0</v>
      </c>
      <c r="G114" s="7">
        <v>0</v>
      </c>
      <c r="I114" t="s">
        <v>30</v>
      </c>
      <c r="K114" s="77">
        <v>67625735</v>
      </c>
      <c r="M114" t="s">
        <v>32</v>
      </c>
      <c r="N114" t="s">
        <v>46</v>
      </c>
      <c r="O114" t="s">
        <v>47</v>
      </c>
      <c r="P114" t="s">
        <v>48</v>
      </c>
      <c r="Q114">
        <v>1</v>
      </c>
      <c r="R114" s="7">
        <v>6.5</v>
      </c>
      <c r="S114" s="7">
        <f t="shared" si="6"/>
        <v>6.5</v>
      </c>
      <c r="T114" s="7">
        <f t="shared" si="7"/>
        <v>1.17</v>
      </c>
      <c r="U114" s="7">
        <v>5.33</v>
      </c>
      <c r="V114" s="7">
        <f t="shared" si="8"/>
        <v>5.33</v>
      </c>
      <c r="W114" s="1">
        <v>42413</v>
      </c>
      <c r="X114" t="s">
        <v>59</v>
      </c>
      <c r="Y114" t="s">
        <v>60</v>
      </c>
      <c r="Z114" t="s">
        <v>61</v>
      </c>
      <c r="AA114" s="1">
        <v>42407</v>
      </c>
      <c r="AB114" t="s">
        <v>750</v>
      </c>
      <c r="AC114" s="146" t="s">
        <v>2302</v>
      </c>
    </row>
    <row r="115" spans="1:29">
      <c r="A115" t="s">
        <v>27</v>
      </c>
      <c r="B115" t="s">
        <v>28</v>
      </c>
      <c r="C115" t="s">
        <v>755</v>
      </c>
      <c r="D115" s="1">
        <v>42408</v>
      </c>
      <c r="E115" s="1">
        <v>42438</v>
      </c>
      <c r="F115" s="7">
        <v>138.13999999999999</v>
      </c>
      <c r="G115" s="7">
        <v>0</v>
      </c>
      <c r="I115" t="s">
        <v>30</v>
      </c>
      <c r="K115" s="77" t="s">
        <v>756</v>
      </c>
      <c r="M115" t="s">
        <v>32</v>
      </c>
      <c r="N115" t="s">
        <v>46</v>
      </c>
      <c r="O115" t="s">
        <v>47</v>
      </c>
      <c r="P115" t="s">
        <v>48</v>
      </c>
      <c r="Q115">
        <v>4</v>
      </c>
      <c r="R115" s="7">
        <v>6.5</v>
      </c>
      <c r="S115" s="7">
        <f t="shared" si="6"/>
        <v>26</v>
      </c>
      <c r="T115" s="7">
        <f t="shared" si="7"/>
        <v>4.68</v>
      </c>
      <c r="U115" s="7">
        <v>5.33</v>
      </c>
      <c r="V115" s="7">
        <f t="shared" si="8"/>
        <v>21.32</v>
      </c>
      <c r="W115" s="1">
        <v>42413</v>
      </c>
      <c r="X115" t="s">
        <v>125</v>
      </c>
      <c r="Y115" t="s">
        <v>126</v>
      </c>
      <c r="Z115" t="s">
        <v>51</v>
      </c>
      <c r="AA115" s="1">
        <v>42408</v>
      </c>
      <c r="AB115" t="s">
        <v>757</v>
      </c>
      <c r="AC115" s="146" t="s">
        <v>2305</v>
      </c>
    </row>
    <row r="116" spans="1:29">
      <c r="A116" t="s">
        <v>27</v>
      </c>
      <c r="B116" t="s">
        <v>28</v>
      </c>
      <c r="C116" t="s">
        <v>755</v>
      </c>
      <c r="D116" s="1">
        <v>42408</v>
      </c>
      <c r="E116" s="1">
        <v>42438</v>
      </c>
      <c r="F116" s="7">
        <v>0</v>
      </c>
      <c r="G116" s="7">
        <v>0</v>
      </c>
      <c r="I116" t="s">
        <v>30</v>
      </c>
      <c r="K116" s="77" t="s">
        <v>758</v>
      </c>
      <c r="M116" t="s">
        <v>32</v>
      </c>
      <c r="N116" t="s">
        <v>46</v>
      </c>
      <c r="O116" t="s">
        <v>47</v>
      </c>
      <c r="P116" t="s">
        <v>48</v>
      </c>
      <c r="Q116">
        <v>5</v>
      </c>
      <c r="R116" s="7">
        <v>6.5</v>
      </c>
      <c r="S116" s="7">
        <f t="shared" si="6"/>
        <v>32.5</v>
      </c>
      <c r="T116" s="7">
        <f t="shared" si="7"/>
        <v>5.85</v>
      </c>
      <c r="U116" s="7">
        <v>5.33</v>
      </c>
      <c r="V116" s="7">
        <f t="shared" si="8"/>
        <v>26.65</v>
      </c>
      <c r="W116" s="1">
        <v>42413</v>
      </c>
      <c r="X116" t="s">
        <v>125</v>
      </c>
      <c r="Y116" t="s">
        <v>126</v>
      </c>
      <c r="Z116" t="s">
        <v>51</v>
      </c>
      <c r="AA116" s="1">
        <v>42408</v>
      </c>
      <c r="AB116" t="s">
        <v>759</v>
      </c>
      <c r="AC116" s="146" t="s">
        <v>2305</v>
      </c>
    </row>
    <row r="117" spans="1:29">
      <c r="A117" t="s">
        <v>27</v>
      </c>
      <c r="B117" t="s">
        <v>28</v>
      </c>
      <c r="C117" t="s">
        <v>755</v>
      </c>
      <c r="D117" s="1">
        <v>42408</v>
      </c>
      <c r="E117" s="1">
        <v>42438</v>
      </c>
      <c r="F117" s="7">
        <v>0</v>
      </c>
      <c r="G117" s="7">
        <v>0</v>
      </c>
      <c r="I117" t="s">
        <v>30</v>
      </c>
      <c r="M117" t="s">
        <v>32</v>
      </c>
      <c r="N117" t="s">
        <v>46</v>
      </c>
      <c r="O117" t="s">
        <v>47</v>
      </c>
      <c r="P117" t="s">
        <v>48</v>
      </c>
      <c r="Q117">
        <v>1</v>
      </c>
      <c r="R117" s="7">
        <v>6.5</v>
      </c>
      <c r="S117" s="7">
        <f t="shared" si="6"/>
        <v>6.5</v>
      </c>
      <c r="T117" s="7">
        <f t="shared" si="7"/>
        <v>1.17</v>
      </c>
      <c r="U117" s="7">
        <v>5.33</v>
      </c>
      <c r="V117" s="7">
        <f t="shared" si="8"/>
        <v>5.33</v>
      </c>
      <c r="W117" s="1">
        <v>42413</v>
      </c>
      <c r="X117" t="s">
        <v>398</v>
      </c>
      <c r="Y117" t="s">
        <v>399</v>
      </c>
      <c r="Z117" t="s">
        <v>51</v>
      </c>
      <c r="AA117" s="1">
        <v>42408</v>
      </c>
      <c r="AB117" t="s">
        <v>761</v>
      </c>
      <c r="AC117" s="146" t="s">
        <v>2307</v>
      </c>
    </row>
    <row r="118" spans="1:29">
      <c r="A118" t="s">
        <v>27</v>
      </c>
      <c r="B118" t="s">
        <v>28</v>
      </c>
      <c r="C118" t="s">
        <v>755</v>
      </c>
      <c r="D118" s="1">
        <v>42408</v>
      </c>
      <c r="E118" s="1">
        <v>42438</v>
      </c>
      <c r="F118" s="7">
        <v>0</v>
      </c>
      <c r="G118" s="7">
        <v>0</v>
      </c>
      <c r="I118" t="s">
        <v>30</v>
      </c>
      <c r="M118" t="s">
        <v>32</v>
      </c>
      <c r="N118" t="s">
        <v>46</v>
      </c>
      <c r="O118" t="s">
        <v>47</v>
      </c>
      <c r="P118" t="s">
        <v>48</v>
      </c>
      <c r="Q118">
        <v>1</v>
      </c>
      <c r="R118" s="7">
        <v>6.5</v>
      </c>
      <c r="S118" s="7">
        <f t="shared" si="6"/>
        <v>6.5</v>
      </c>
      <c r="T118" s="7">
        <f t="shared" si="7"/>
        <v>1.17</v>
      </c>
      <c r="U118" s="7">
        <v>5.33</v>
      </c>
      <c r="V118" s="7">
        <f t="shared" si="8"/>
        <v>5.33</v>
      </c>
      <c r="W118" s="1">
        <v>42413</v>
      </c>
      <c r="X118" t="s">
        <v>208</v>
      </c>
      <c r="Y118" t="s">
        <v>209</v>
      </c>
      <c r="Z118" t="s">
        <v>38</v>
      </c>
      <c r="AA118" s="1">
        <v>42408</v>
      </c>
      <c r="AB118" t="s">
        <v>766</v>
      </c>
      <c r="AC118" s="146" t="s">
        <v>2302</v>
      </c>
    </row>
    <row r="119" spans="1:29">
      <c r="A119" t="s">
        <v>27</v>
      </c>
      <c r="B119" t="s">
        <v>28</v>
      </c>
      <c r="C119" t="s">
        <v>755</v>
      </c>
      <c r="D119" s="1">
        <v>42408</v>
      </c>
      <c r="E119" s="1">
        <v>42438</v>
      </c>
      <c r="F119" s="7">
        <v>0</v>
      </c>
      <c r="G119" s="7">
        <v>0</v>
      </c>
      <c r="I119" t="s">
        <v>30</v>
      </c>
      <c r="K119" s="77">
        <v>4500136798</v>
      </c>
      <c r="M119" t="s">
        <v>32</v>
      </c>
      <c r="N119" t="s">
        <v>306</v>
      </c>
      <c r="O119" t="s">
        <v>307</v>
      </c>
      <c r="P119" t="s">
        <v>308</v>
      </c>
      <c r="Q119">
        <v>10</v>
      </c>
      <c r="R119" s="7">
        <v>7.75</v>
      </c>
      <c r="S119" s="7">
        <f t="shared" si="6"/>
        <v>77.5</v>
      </c>
      <c r="T119" s="7">
        <f t="shared" si="7"/>
        <v>13.899999999999997</v>
      </c>
      <c r="U119" s="7">
        <v>6.36</v>
      </c>
      <c r="V119" s="7">
        <f t="shared" si="8"/>
        <v>63.6</v>
      </c>
      <c r="W119" s="1">
        <v>42413</v>
      </c>
      <c r="X119" t="s">
        <v>378</v>
      </c>
      <c r="Y119" t="s">
        <v>379</v>
      </c>
      <c r="Z119" t="s">
        <v>291</v>
      </c>
      <c r="AA119" s="1">
        <v>42408</v>
      </c>
      <c r="AB119" t="s">
        <v>760</v>
      </c>
      <c r="AC119" s="146" t="s">
        <v>2302</v>
      </c>
    </row>
    <row r="120" spans="1:29">
      <c r="A120" t="s">
        <v>27</v>
      </c>
      <c r="B120" t="s">
        <v>28</v>
      </c>
      <c r="C120" t="s">
        <v>755</v>
      </c>
      <c r="D120" s="1">
        <v>42408</v>
      </c>
      <c r="E120" s="1">
        <v>42438</v>
      </c>
      <c r="F120" s="7">
        <v>0</v>
      </c>
      <c r="G120" s="7">
        <v>0</v>
      </c>
      <c r="I120" t="s">
        <v>30</v>
      </c>
      <c r="K120" s="77" t="s">
        <v>762</v>
      </c>
      <c r="M120" t="s">
        <v>32</v>
      </c>
      <c r="N120" t="s">
        <v>46</v>
      </c>
      <c r="O120" t="s">
        <v>47</v>
      </c>
      <c r="P120" t="s">
        <v>48</v>
      </c>
      <c r="Q120">
        <v>2</v>
      </c>
      <c r="R120" s="7">
        <v>6.5</v>
      </c>
      <c r="S120" s="7">
        <f t="shared" si="6"/>
        <v>13</v>
      </c>
      <c r="T120" s="7">
        <f t="shared" si="7"/>
        <v>2.34</v>
      </c>
      <c r="U120" s="7">
        <v>5.33</v>
      </c>
      <c r="V120" s="7">
        <f t="shared" si="8"/>
        <v>10.66</v>
      </c>
      <c r="W120" s="1">
        <v>42413</v>
      </c>
      <c r="X120" t="s">
        <v>763</v>
      </c>
      <c r="Y120" t="s">
        <v>764</v>
      </c>
      <c r="Z120" t="s">
        <v>38</v>
      </c>
      <c r="AA120" s="1">
        <v>42408</v>
      </c>
      <c r="AB120" t="s">
        <v>765</v>
      </c>
      <c r="AC120" s="146" t="s">
        <v>2302</v>
      </c>
    </row>
    <row r="121" spans="1:29">
      <c r="A121" t="s">
        <v>27</v>
      </c>
      <c r="B121" t="s">
        <v>28</v>
      </c>
      <c r="C121" t="s">
        <v>755</v>
      </c>
      <c r="D121" s="1">
        <v>42408</v>
      </c>
      <c r="E121" s="1">
        <v>42438</v>
      </c>
      <c r="F121" s="7">
        <v>0</v>
      </c>
      <c r="G121" s="7">
        <v>0</v>
      </c>
      <c r="I121" t="s">
        <v>30</v>
      </c>
      <c r="K121" s="77">
        <v>1278</v>
      </c>
      <c r="M121" t="s">
        <v>32</v>
      </c>
      <c r="N121" t="s">
        <v>33</v>
      </c>
      <c r="O121" t="s">
        <v>34</v>
      </c>
      <c r="P121" t="s">
        <v>35</v>
      </c>
      <c r="Q121">
        <v>1</v>
      </c>
      <c r="R121" s="7">
        <v>6.4</v>
      </c>
      <c r="S121" s="7">
        <f t="shared" si="6"/>
        <v>6.4</v>
      </c>
      <c r="T121" s="7">
        <f t="shared" si="7"/>
        <v>1.1500000000000004</v>
      </c>
      <c r="U121" s="7">
        <v>5.25</v>
      </c>
      <c r="V121" s="7">
        <f t="shared" si="8"/>
        <v>5.25</v>
      </c>
      <c r="W121" s="1">
        <v>42413</v>
      </c>
      <c r="X121" t="s">
        <v>678</v>
      </c>
      <c r="Y121" t="s">
        <v>679</v>
      </c>
      <c r="Z121" t="s">
        <v>38</v>
      </c>
      <c r="AA121" s="1">
        <v>42408</v>
      </c>
      <c r="AB121" t="s">
        <v>767</v>
      </c>
      <c r="AC121" s="146" t="s">
        <v>2302</v>
      </c>
    </row>
    <row r="122" spans="1:29">
      <c r="A122" t="s">
        <v>27</v>
      </c>
      <c r="B122" t="s">
        <v>28</v>
      </c>
      <c r="C122" t="s">
        <v>768</v>
      </c>
      <c r="D122" s="1">
        <v>42408</v>
      </c>
      <c r="E122" s="1">
        <v>42438</v>
      </c>
      <c r="F122" s="7">
        <v>75.63</v>
      </c>
      <c r="G122" s="7">
        <v>0</v>
      </c>
      <c r="I122" t="s">
        <v>30</v>
      </c>
      <c r="K122" s="77">
        <v>67615474</v>
      </c>
      <c r="M122" t="s">
        <v>32</v>
      </c>
      <c r="N122" t="s">
        <v>46</v>
      </c>
      <c r="O122" t="s">
        <v>47</v>
      </c>
      <c r="P122" t="s">
        <v>48</v>
      </c>
      <c r="Q122">
        <v>1</v>
      </c>
      <c r="R122" s="7">
        <v>6.5</v>
      </c>
      <c r="S122" s="7">
        <f t="shared" si="6"/>
        <v>6.5</v>
      </c>
      <c r="T122" s="7">
        <f t="shared" si="7"/>
        <v>1.17</v>
      </c>
      <c r="U122" s="7">
        <v>5.33</v>
      </c>
      <c r="V122" s="7">
        <f t="shared" si="8"/>
        <v>5.33</v>
      </c>
      <c r="W122" s="1">
        <v>42413</v>
      </c>
      <c r="X122" t="s">
        <v>769</v>
      </c>
      <c r="Y122" t="s">
        <v>770</v>
      </c>
      <c r="Z122" t="s">
        <v>61</v>
      </c>
      <c r="AA122" s="1">
        <v>42408</v>
      </c>
      <c r="AB122" t="s">
        <v>771</v>
      </c>
      <c r="AC122" s="146" t="s">
        <v>2302</v>
      </c>
    </row>
    <row r="123" spans="1:29">
      <c r="A123" t="s">
        <v>27</v>
      </c>
      <c r="B123" t="s">
        <v>28</v>
      </c>
      <c r="C123" t="s">
        <v>768</v>
      </c>
      <c r="D123" s="1">
        <v>42408</v>
      </c>
      <c r="E123" s="1">
        <v>42438</v>
      </c>
      <c r="F123" s="7">
        <v>0</v>
      </c>
      <c r="G123" s="7">
        <v>0</v>
      </c>
      <c r="I123" t="s">
        <v>30</v>
      </c>
      <c r="K123" s="77">
        <v>19999999</v>
      </c>
      <c r="M123" t="s">
        <v>32</v>
      </c>
      <c r="N123" t="s">
        <v>186</v>
      </c>
      <c r="O123" t="s">
        <v>187</v>
      </c>
      <c r="P123" t="s">
        <v>48</v>
      </c>
      <c r="Q123">
        <v>1</v>
      </c>
      <c r="R123" s="7">
        <v>10.39</v>
      </c>
      <c r="S123" s="7">
        <f t="shared" si="6"/>
        <v>10.39</v>
      </c>
      <c r="T123" s="7">
        <f t="shared" si="7"/>
        <v>1.870000000000001</v>
      </c>
      <c r="U123" s="7">
        <v>8.52</v>
      </c>
      <c r="V123" s="7">
        <f t="shared" si="8"/>
        <v>8.52</v>
      </c>
      <c r="W123" s="1">
        <v>42413</v>
      </c>
      <c r="X123" t="s">
        <v>54</v>
      </c>
      <c r="Y123" t="s">
        <v>55</v>
      </c>
      <c r="Z123" t="s">
        <v>56</v>
      </c>
      <c r="AA123" s="1">
        <v>42408</v>
      </c>
      <c r="AB123" t="s">
        <v>772</v>
      </c>
      <c r="AC123" s="146" t="s">
        <v>2302</v>
      </c>
    </row>
    <row r="124" spans="1:29">
      <c r="A124" t="s">
        <v>27</v>
      </c>
      <c r="B124" t="s">
        <v>28</v>
      </c>
      <c r="C124" t="s">
        <v>768</v>
      </c>
      <c r="D124" s="1">
        <v>42408</v>
      </c>
      <c r="E124" s="1">
        <v>42438</v>
      </c>
      <c r="F124" s="7">
        <v>0</v>
      </c>
      <c r="G124" s="7">
        <v>0</v>
      </c>
      <c r="I124" t="s">
        <v>30</v>
      </c>
      <c r="K124" s="77">
        <v>1193122</v>
      </c>
      <c r="M124" t="s">
        <v>32</v>
      </c>
      <c r="N124" t="s">
        <v>46</v>
      </c>
      <c r="O124" t="s">
        <v>47</v>
      </c>
      <c r="P124" t="s">
        <v>48</v>
      </c>
      <c r="Q124">
        <v>1</v>
      </c>
      <c r="R124" s="7">
        <v>6.5</v>
      </c>
      <c r="S124" s="7">
        <f t="shared" si="6"/>
        <v>6.5</v>
      </c>
      <c r="T124" s="7">
        <f t="shared" si="7"/>
        <v>1.17</v>
      </c>
      <c r="U124" s="7">
        <v>5.33</v>
      </c>
      <c r="V124" s="7">
        <f t="shared" si="8"/>
        <v>5.33</v>
      </c>
      <c r="W124" s="1">
        <v>42413</v>
      </c>
      <c r="X124" t="s">
        <v>780</v>
      </c>
      <c r="Y124" t="s">
        <v>781</v>
      </c>
      <c r="Z124" t="s">
        <v>38</v>
      </c>
      <c r="AA124" s="1">
        <v>42408</v>
      </c>
      <c r="AB124" t="s">
        <v>782</v>
      </c>
      <c r="AC124" s="146" t="s">
        <v>2302</v>
      </c>
    </row>
    <row r="125" spans="1:29">
      <c r="A125" s="73" t="s">
        <v>27</v>
      </c>
      <c r="B125" s="73" t="s">
        <v>28</v>
      </c>
      <c r="C125" s="73" t="s">
        <v>768</v>
      </c>
      <c r="D125" s="78">
        <v>42408</v>
      </c>
      <c r="E125" s="78">
        <v>42438</v>
      </c>
      <c r="F125" s="7">
        <v>0</v>
      </c>
      <c r="G125" s="7">
        <v>0</v>
      </c>
      <c r="H125" s="73"/>
      <c r="I125" s="73" t="s">
        <v>30</v>
      </c>
      <c r="J125" s="73"/>
      <c r="K125" s="77" t="s">
        <v>789</v>
      </c>
      <c r="L125" s="73"/>
      <c r="M125" s="73" t="s">
        <v>32</v>
      </c>
      <c r="N125" s="73" t="s">
        <v>46</v>
      </c>
      <c r="O125" s="73" t="s">
        <v>47</v>
      </c>
      <c r="P125" s="73" t="s">
        <v>48</v>
      </c>
      <c r="Q125" s="73">
        <v>1</v>
      </c>
      <c r="R125" s="7">
        <v>6.5</v>
      </c>
      <c r="S125" s="7">
        <f t="shared" si="6"/>
        <v>6.5</v>
      </c>
      <c r="T125" s="7">
        <f t="shared" si="7"/>
        <v>1.17</v>
      </c>
      <c r="U125" s="7">
        <v>5.33</v>
      </c>
      <c r="V125" s="7">
        <f t="shared" si="8"/>
        <v>5.33</v>
      </c>
      <c r="W125" s="78">
        <v>42413</v>
      </c>
      <c r="X125" s="73" t="s">
        <v>774</v>
      </c>
      <c r="Y125" s="73" t="s">
        <v>627</v>
      </c>
      <c r="Z125" s="73" t="s">
        <v>38</v>
      </c>
      <c r="AA125" s="78">
        <v>42408</v>
      </c>
      <c r="AB125" s="73" t="s">
        <v>790</v>
      </c>
      <c r="AC125" s="146" t="s">
        <v>2302</v>
      </c>
    </row>
    <row r="126" spans="1:29">
      <c r="A126" s="73" t="s">
        <v>27</v>
      </c>
      <c r="B126" s="73" t="s">
        <v>28</v>
      </c>
      <c r="C126" s="73" t="s">
        <v>768</v>
      </c>
      <c r="D126" s="78">
        <v>42408</v>
      </c>
      <c r="E126" s="78">
        <v>42438</v>
      </c>
      <c r="F126" s="7">
        <v>0</v>
      </c>
      <c r="G126" s="7">
        <v>0</v>
      </c>
      <c r="H126" s="73"/>
      <c r="I126" s="73" t="s">
        <v>30</v>
      </c>
      <c r="J126" s="73"/>
      <c r="K126" s="77" t="s">
        <v>773</v>
      </c>
      <c r="L126" s="73"/>
      <c r="M126" s="73" t="s">
        <v>32</v>
      </c>
      <c r="N126" s="73" t="s">
        <v>186</v>
      </c>
      <c r="O126" s="73" t="s">
        <v>187</v>
      </c>
      <c r="P126" s="73" t="s">
        <v>48</v>
      </c>
      <c r="Q126" s="73">
        <v>2</v>
      </c>
      <c r="R126" s="7">
        <v>10.39</v>
      </c>
      <c r="S126" s="7">
        <f t="shared" si="6"/>
        <v>20.78</v>
      </c>
      <c r="T126" s="7">
        <f t="shared" si="7"/>
        <v>3.740000000000002</v>
      </c>
      <c r="U126" s="7">
        <v>8.52</v>
      </c>
      <c r="V126" s="7">
        <f t="shared" si="8"/>
        <v>17.04</v>
      </c>
      <c r="W126" s="78">
        <v>42413</v>
      </c>
      <c r="X126" s="73" t="s">
        <v>774</v>
      </c>
      <c r="Y126" s="73" t="s">
        <v>627</v>
      </c>
      <c r="Z126" s="73" t="s">
        <v>38</v>
      </c>
      <c r="AA126" s="78">
        <v>42408</v>
      </c>
      <c r="AB126" s="73" t="s">
        <v>775</v>
      </c>
      <c r="AC126" s="146" t="s">
        <v>2302</v>
      </c>
    </row>
    <row r="127" spans="1:29">
      <c r="A127" s="73" t="s">
        <v>27</v>
      </c>
      <c r="B127" s="73" t="s">
        <v>28</v>
      </c>
      <c r="C127" s="73" t="s">
        <v>768</v>
      </c>
      <c r="D127" s="78">
        <v>42408</v>
      </c>
      <c r="E127" s="78">
        <v>42438</v>
      </c>
      <c r="F127" s="7">
        <v>0</v>
      </c>
      <c r="G127" s="7">
        <v>0</v>
      </c>
      <c r="H127" s="73"/>
      <c r="I127" s="73" t="s">
        <v>30</v>
      </c>
      <c r="J127" s="73"/>
      <c r="K127" s="77" t="s">
        <v>776</v>
      </c>
      <c r="L127" s="73"/>
      <c r="M127" s="73" t="s">
        <v>32</v>
      </c>
      <c r="N127" s="73" t="s">
        <v>186</v>
      </c>
      <c r="O127" s="73" t="s">
        <v>187</v>
      </c>
      <c r="P127" s="73" t="s">
        <v>48</v>
      </c>
      <c r="Q127" s="73">
        <v>1</v>
      </c>
      <c r="R127" s="7">
        <v>10.39</v>
      </c>
      <c r="S127" s="7">
        <f t="shared" si="6"/>
        <v>10.39</v>
      </c>
      <c r="T127" s="7">
        <f t="shared" si="7"/>
        <v>1.870000000000001</v>
      </c>
      <c r="U127" s="7">
        <v>8.52</v>
      </c>
      <c r="V127" s="7">
        <f t="shared" si="8"/>
        <v>8.52</v>
      </c>
      <c r="W127" s="78">
        <v>42413</v>
      </c>
      <c r="X127" s="73" t="s">
        <v>777</v>
      </c>
      <c r="Y127" s="73" t="s">
        <v>778</v>
      </c>
      <c r="Z127" s="73" t="s">
        <v>38</v>
      </c>
      <c r="AA127" s="78">
        <v>42408</v>
      </c>
      <c r="AB127" s="73" t="s">
        <v>779</v>
      </c>
      <c r="AC127" s="146" t="s">
        <v>2302</v>
      </c>
    </row>
    <row r="128" spans="1:29">
      <c r="A128" s="73" t="s">
        <v>27</v>
      </c>
      <c r="B128" s="73" t="s">
        <v>28</v>
      </c>
      <c r="C128" s="73" t="s">
        <v>768</v>
      </c>
      <c r="D128" s="78">
        <v>42408</v>
      </c>
      <c r="E128" s="78">
        <v>42438</v>
      </c>
      <c r="F128" s="7">
        <v>0</v>
      </c>
      <c r="G128" s="7">
        <v>0</v>
      </c>
      <c r="H128" s="73"/>
      <c r="I128" s="73" t="s">
        <v>30</v>
      </c>
      <c r="J128" s="73"/>
      <c r="K128" s="77">
        <v>975412</v>
      </c>
      <c r="L128" s="73"/>
      <c r="M128" s="73" t="s">
        <v>32</v>
      </c>
      <c r="N128" s="73" t="s">
        <v>186</v>
      </c>
      <c r="O128" s="73" t="s">
        <v>187</v>
      </c>
      <c r="P128" s="73" t="s">
        <v>48</v>
      </c>
      <c r="Q128" s="73">
        <v>1</v>
      </c>
      <c r="R128" s="7">
        <v>10.39</v>
      </c>
      <c r="S128" s="7">
        <f t="shared" si="6"/>
        <v>10.39</v>
      </c>
      <c r="T128" s="7">
        <f t="shared" si="7"/>
        <v>1.870000000000001</v>
      </c>
      <c r="U128" s="7">
        <v>8.52</v>
      </c>
      <c r="V128" s="7">
        <f t="shared" si="8"/>
        <v>8.52</v>
      </c>
      <c r="W128" s="78">
        <v>42413</v>
      </c>
      <c r="X128" s="73" t="s">
        <v>786</v>
      </c>
      <c r="Y128" s="73" t="s">
        <v>787</v>
      </c>
      <c r="Z128" s="73" t="s">
        <v>38</v>
      </c>
      <c r="AA128" s="78">
        <v>42408</v>
      </c>
      <c r="AB128" s="73" t="s">
        <v>788</v>
      </c>
      <c r="AC128" s="146" t="s">
        <v>2302</v>
      </c>
    </row>
    <row r="129" spans="1:29">
      <c r="A129" s="73" t="s">
        <v>27</v>
      </c>
      <c r="B129" s="73" t="s">
        <v>28</v>
      </c>
      <c r="C129" s="73" t="s">
        <v>768</v>
      </c>
      <c r="D129" s="78">
        <v>42408</v>
      </c>
      <c r="E129" s="78">
        <v>42438</v>
      </c>
      <c r="F129" s="7">
        <v>0</v>
      </c>
      <c r="G129" s="7">
        <v>0</v>
      </c>
      <c r="H129" s="73"/>
      <c r="I129" s="73" t="s">
        <v>30</v>
      </c>
      <c r="J129" s="73"/>
      <c r="K129" s="77">
        <v>975412</v>
      </c>
      <c r="L129" s="73"/>
      <c r="M129" s="73" t="s">
        <v>32</v>
      </c>
      <c r="N129" s="73" t="s">
        <v>186</v>
      </c>
      <c r="O129" s="73" t="s">
        <v>187</v>
      </c>
      <c r="P129" s="73" t="s">
        <v>48</v>
      </c>
      <c r="Q129" s="73">
        <v>1</v>
      </c>
      <c r="R129" s="7">
        <v>10.39</v>
      </c>
      <c r="S129" s="7">
        <f t="shared" si="6"/>
        <v>10.39</v>
      </c>
      <c r="T129" s="7">
        <f t="shared" si="7"/>
        <v>1.870000000000001</v>
      </c>
      <c r="U129" s="7">
        <v>8.52</v>
      </c>
      <c r="V129" s="7">
        <f t="shared" si="8"/>
        <v>8.52</v>
      </c>
      <c r="W129" s="78">
        <v>42413</v>
      </c>
      <c r="X129" s="73" t="s">
        <v>786</v>
      </c>
      <c r="Y129" s="73" t="s">
        <v>787</v>
      </c>
      <c r="Z129" s="73" t="s">
        <v>38</v>
      </c>
      <c r="AA129" s="78">
        <v>42408</v>
      </c>
      <c r="AB129" s="73" t="s">
        <v>788</v>
      </c>
      <c r="AC129" s="146" t="s">
        <v>2302</v>
      </c>
    </row>
    <row r="130" spans="1:29">
      <c r="A130" s="73" t="s">
        <v>27</v>
      </c>
      <c r="B130" s="73" t="s">
        <v>28</v>
      </c>
      <c r="C130" s="73" t="s">
        <v>768</v>
      </c>
      <c r="D130" s="78">
        <v>42408</v>
      </c>
      <c r="E130" s="78">
        <v>42438</v>
      </c>
      <c r="F130" s="7">
        <v>0</v>
      </c>
      <c r="G130" s="7">
        <v>0</v>
      </c>
      <c r="H130" s="73"/>
      <c r="I130" s="73" t="s">
        <v>30</v>
      </c>
      <c r="J130" s="73"/>
      <c r="L130" s="73"/>
      <c r="M130" s="73" t="s">
        <v>32</v>
      </c>
      <c r="N130" s="73" t="s">
        <v>186</v>
      </c>
      <c r="O130" s="73" t="s">
        <v>187</v>
      </c>
      <c r="P130" s="73" t="s">
        <v>48</v>
      </c>
      <c r="Q130" s="73">
        <v>1</v>
      </c>
      <c r="R130" s="7">
        <v>10.39</v>
      </c>
      <c r="S130" s="7">
        <f t="shared" si="6"/>
        <v>10.39</v>
      </c>
      <c r="T130" s="7">
        <f t="shared" si="7"/>
        <v>1.870000000000001</v>
      </c>
      <c r="U130" s="7">
        <v>8.52</v>
      </c>
      <c r="V130" s="7">
        <f t="shared" si="8"/>
        <v>8.52</v>
      </c>
      <c r="W130" s="78">
        <v>42413</v>
      </c>
      <c r="X130" s="73" t="s">
        <v>783</v>
      </c>
      <c r="Y130" s="73" t="s">
        <v>784</v>
      </c>
      <c r="Z130" s="73" t="s">
        <v>38</v>
      </c>
      <c r="AA130" s="78">
        <v>42408</v>
      </c>
      <c r="AB130" s="73" t="s">
        <v>785</v>
      </c>
      <c r="AC130" s="146" t="s">
        <v>2302</v>
      </c>
    </row>
    <row r="131" spans="1:29">
      <c r="A131" s="73" t="s">
        <v>27</v>
      </c>
      <c r="B131" s="73" t="s">
        <v>28</v>
      </c>
      <c r="C131" s="73" t="s">
        <v>795</v>
      </c>
      <c r="D131" s="78">
        <v>42409</v>
      </c>
      <c r="E131" s="78">
        <v>42439</v>
      </c>
      <c r="F131" s="7">
        <v>325.94</v>
      </c>
      <c r="G131" s="7">
        <v>0</v>
      </c>
      <c r="H131" s="73"/>
      <c r="I131" s="73" t="s">
        <v>30</v>
      </c>
      <c r="J131" s="73"/>
      <c r="K131" s="77" t="s">
        <v>796</v>
      </c>
      <c r="L131" s="73"/>
      <c r="M131" s="73" t="s">
        <v>32</v>
      </c>
      <c r="N131" s="73" t="s">
        <v>46</v>
      </c>
      <c r="O131" s="73" t="s">
        <v>47</v>
      </c>
      <c r="P131" s="73" t="s">
        <v>48</v>
      </c>
      <c r="Q131" s="73">
        <v>3</v>
      </c>
      <c r="R131" s="7">
        <v>6.5</v>
      </c>
      <c r="S131" s="7">
        <f t="shared" si="6"/>
        <v>19.5</v>
      </c>
      <c r="T131" s="7">
        <f t="shared" si="7"/>
        <v>3.51</v>
      </c>
      <c r="U131" s="7">
        <v>5.33</v>
      </c>
      <c r="V131" s="7">
        <f t="shared" si="8"/>
        <v>15.99</v>
      </c>
      <c r="W131" s="78">
        <v>42413</v>
      </c>
      <c r="X131" s="73" t="s">
        <v>125</v>
      </c>
      <c r="Y131" s="73" t="s">
        <v>126</v>
      </c>
      <c r="Z131" s="73" t="s">
        <v>51</v>
      </c>
      <c r="AA131" s="78">
        <v>42409</v>
      </c>
      <c r="AB131" s="73" t="s">
        <v>797</v>
      </c>
      <c r="AC131" s="146" t="s">
        <v>2305</v>
      </c>
    </row>
    <row r="132" spans="1:29">
      <c r="A132" s="73" t="s">
        <v>27</v>
      </c>
      <c r="B132" s="73" t="s">
        <v>28</v>
      </c>
      <c r="C132" s="73" t="s">
        <v>795</v>
      </c>
      <c r="D132" s="78">
        <v>42409</v>
      </c>
      <c r="E132" s="78">
        <v>42439</v>
      </c>
      <c r="F132" s="7">
        <v>0</v>
      </c>
      <c r="G132" s="7">
        <v>0</v>
      </c>
      <c r="H132" s="73"/>
      <c r="I132" s="73" t="s">
        <v>30</v>
      </c>
      <c r="J132" s="73"/>
      <c r="K132" s="77" t="s">
        <v>798</v>
      </c>
      <c r="L132" s="73"/>
      <c r="M132" s="73" t="s">
        <v>32</v>
      </c>
      <c r="N132" s="73" t="s">
        <v>46</v>
      </c>
      <c r="O132" s="73" t="s">
        <v>47</v>
      </c>
      <c r="P132" s="73" t="s">
        <v>48</v>
      </c>
      <c r="Q132" s="73">
        <v>3</v>
      </c>
      <c r="R132" s="7">
        <v>6.5</v>
      </c>
      <c r="S132" s="7">
        <f t="shared" ref="S132:S195" si="9">Q132*R132</f>
        <v>19.5</v>
      </c>
      <c r="T132" s="7">
        <f t="shared" ref="T132:T195" si="10">(R132-U132)*Q132</f>
        <v>3.51</v>
      </c>
      <c r="U132" s="7">
        <v>5.33</v>
      </c>
      <c r="V132" s="7">
        <f t="shared" ref="V132:V195" si="11">Q132*U132</f>
        <v>15.99</v>
      </c>
      <c r="W132" s="78">
        <v>42413</v>
      </c>
      <c r="X132" s="73" t="s">
        <v>125</v>
      </c>
      <c r="Y132" s="73" t="s">
        <v>126</v>
      </c>
      <c r="Z132" s="73" t="s">
        <v>51</v>
      </c>
      <c r="AA132" s="78">
        <v>42409</v>
      </c>
      <c r="AB132" s="73" t="s">
        <v>799</v>
      </c>
      <c r="AC132" s="146" t="s">
        <v>2305</v>
      </c>
    </row>
    <row r="133" spans="1:29">
      <c r="A133" s="73" t="s">
        <v>27</v>
      </c>
      <c r="B133" s="73" t="s">
        <v>28</v>
      </c>
      <c r="C133" s="73" t="s">
        <v>795</v>
      </c>
      <c r="D133" s="78">
        <v>42409</v>
      </c>
      <c r="E133" s="78">
        <v>42439</v>
      </c>
      <c r="F133" s="7">
        <v>0</v>
      </c>
      <c r="G133" s="7">
        <v>0</v>
      </c>
      <c r="H133" s="73"/>
      <c r="I133" s="73" t="s">
        <v>30</v>
      </c>
      <c r="J133" s="73"/>
      <c r="K133" s="77" t="s">
        <v>94</v>
      </c>
      <c r="L133" s="73"/>
      <c r="M133" s="73" t="s">
        <v>32</v>
      </c>
      <c r="N133" s="73" t="s">
        <v>46</v>
      </c>
      <c r="O133" s="73" t="s">
        <v>47</v>
      </c>
      <c r="P133" s="73" t="s">
        <v>48</v>
      </c>
      <c r="Q133" s="73">
        <v>1</v>
      </c>
      <c r="R133" s="7">
        <v>6.5</v>
      </c>
      <c r="S133" s="7">
        <f t="shared" si="9"/>
        <v>6.5</v>
      </c>
      <c r="T133" s="7">
        <f t="shared" si="10"/>
        <v>1.17</v>
      </c>
      <c r="U133" s="7">
        <v>5.33</v>
      </c>
      <c r="V133" s="7">
        <f t="shared" si="11"/>
        <v>5.33</v>
      </c>
      <c r="W133" s="78">
        <v>42413</v>
      </c>
      <c r="X133" s="73" t="s">
        <v>130</v>
      </c>
      <c r="Y133" s="73" t="s">
        <v>131</v>
      </c>
      <c r="Z133" s="73" t="s">
        <v>51</v>
      </c>
      <c r="AA133" s="78">
        <v>42409</v>
      </c>
      <c r="AB133" s="73" t="s">
        <v>804</v>
      </c>
      <c r="AC133" s="146" t="s">
        <v>2306</v>
      </c>
    </row>
    <row r="134" spans="1:29">
      <c r="A134" s="73" t="s">
        <v>27</v>
      </c>
      <c r="B134" s="73" t="s">
        <v>28</v>
      </c>
      <c r="C134" s="73" t="s">
        <v>795</v>
      </c>
      <c r="D134" s="78">
        <v>42409</v>
      </c>
      <c r="E134" s="78">
        <v>42439</v>
      </c>
      <c r="F134" s="7">
        <v>0</v>
      </c>
      <c r="G134" s="7">
        <v>0</v>
      </c>
      <c r="H134" s="73"/>
      <c r="I134" s="73" t="s">
        <v>30</v>
      </c>
      <c r="J134" s="73"/>
      <c r="K134" s="77" t="s">
        <v>94</v>
      </c>
      <c r="L134" s="73"/>
      <c r="M134" s="73" t="s">
        <v>32</v>
      </c>
      <c r="N134" s="73" t="s">
        <v>46</v>
      </c>
      <c r="O134" s="73" t="s">
        <v>47</v>
      </c>
      <c r="P134" s="73" t="s">
        <v>48</v>
      </c>
      <c r="Q134" s="73">
        <v>3</v>
      </c>
      <c r="R134" s="7">
        <v>6.5</v>
      </c>
      <c r="S134" s="7">
        <f t="shared" si="9"/>
        <v>19.5</v>
      </c>
      <c r="T134" s="7">
        <f t="shared" si="10"/>
        <v>3.51</v>
      </c>
      <c r="U134" s="7">
        <v>5.33</v>
      </c>
      <c r="V134" s="7">
        <f t="shared" si="11"/>
        <v>15.99</v>
      </c>
      <c r="W134" s="78">
        <v>42413</v>
      </c>
      <c r="X134" s="73" t="s">
        <v>130</v>
      </c>
      <c r="Y134" s="73" t="s">
        <v>131</v>
      </c>
      <c r="Z134" s="73" t="s">
        <v>51</v>
      </c>
      <c r="AA134" s="78">
        <v>42409</v>
      </c>
      <c r="AB134" s="73" t="s">
        <v>804</v>
      </c>
      <c r="AC134" s="146" t="s">
        <v>2306</v>
      </c>
    </row>
    <row r="135" spans="1:29">
      <c r="A135" s="73" t="s">
        <v>27</v>
      </c>
      <c r="B135" s="73" t="s">
        <v>28</v>
      </c>
      <c r="C135" s="73" t="s">
        <v>795</v>
      </c>
      <c r="D135" s="78">
        <v>42409</v>
      </c>
      <c r="E135" s="78">
        <v>42439</v>
      </c>
      <c r="F135" s="7">
        <v>0</v>
      </c>
      <c r="G135" s="7">
        <v>0</v>
      </c>
      <c r="H135" s="73"/>
      <c r="I135" s="73" t="s">
        <v>30</v>
      </c>
      <c r="J135" s="73"/>
      <c r="K135" s="77" t="s">
        <v>800</v>
      </c>
      <c r="L135" s="73"/>
      <c r="M135" s="73" t="s">
        <v>32</v>
      </c>
      <c r="N135" s="73" t="s">
        <v>186</v>
      </c>
      <c r="O135" s="73" t="s">
        <v>187</v>
      </c>
      <c r="P135" s="73" t="s">
        <v>48</v>
      </c>
      <c r="Q135" s="73">
        <v>1</v>
      </c>
      <c r="R135" s="7">
        <v>10.39</v>
      </c>
      <c r="S135" s="7">
        <f t="shared" si="9"/>
        <v>10.39</v>
      </c>
      <c r="T135" s="7">
        <f t="shared" si="10"/>
        <v>1.870000000000001</v>
      </c>
      <c r="U135" s="7">
        <v>8.52</v>
      </c>
      <c r="V135" s="7">
        <f t="shared" si="11"/>
        <v>8.52</v>
      </c>
      <c r="W135" s="78">
        <v>42413</v>
      </c>
      <c r="X135" s="73" t="s">
        <v>801</v>
      </c>
      <c r="Y135" s="73" t="s">
        <v>802</v>
      </c>
      <c r="Z135" s="73" t="s">
        <v>51</v>
      </c>
      <c r="AA135" s="78">
        <v>42409</v>
      </c>
      <c r="AB135" s="73" t="s">
        <v>803</v>
      </c>
      <c r="AC135" s="146" t="s">
        <v>2324</v>
      </c>
    </row>
    <row r="136" spans="1:29">
      <c r="A136" s="73" t="s">
        <v>27</v>
      </c>
      <c r="B136" s="73" t="s">
        <v>28</v>
      </c>
      <c r="C136" s="73" t="s">
        <v>795</v>
      </c>
      <c r="D136" s="78">
        <v>42409</v>
      </c>
      <c r="E136" s="78">
        <v>42439</v>
      </c>
      <c r="F136" s="7">
        <v>0</v>
      </c>
      <c r="G136" s="7">
        <v>0</v>
      </c>
      <c r="H136" s="73"/>
      <c r="I136" s="73" t="s">
        <v>30</v>
      </c>
      <c r="J136" s="73"/>
      <c r="K136" s="77" t="s">
        <v>94</v>
      </c>
      <c r="L136" s="73"/>
      <c r="M136" s="73" t="s">
        <v>32</v>
      </c>
      <c r="N136" s="73" t="s">
        <v>186</v>
      </c>
      <c r="O136" s="73" t="s">
        <v>187</v>
      </c>
      <c r="P136" s="73" t="s">
        <v>48</v>
      </c>
      <c r="Q136" s="73">
        <v>1</v>
      </c>
      <c r="R136" s="7">
        <v>10.39</v>
      </c>
      <c r="S136" s="7">
        <f t="shared" si="9"/>
        <v>10.39</v>
      </c>
      <c r="T136" s="7">
        <f t="shared" si="10"/>
        <v>1.870000000000001</v>
      </c>
      <c r="U136" s="7">
        <v>8.52</v>
      </c>
      <c r="V136" s="7">
        <f t="shared" si="11"/>
        <v>8.52</v>
      </c>
      <c r="W136" s="78">
        <v>42413</v>
      </c>
      <c r="X136" s="73" t="s">
        <v>805</v>
      </c>
      <c r="Y136" s="73" t="s">
        <v>131</v>
      </c>
      <c r="Z136" s="73" t="s">
        <v>51</v>
      </c>
      <c r="AA136" s="78">
        <v>42409</v>
      </c>
      <c r="AB136" s="73" t="s">
        <v>806</v>
      </c>
      <c r="AC136" s="146" t="s">
        <v>2306</v>
      </c>
    </row>
    <row r="137" spans="1:29">
      <c r="A137" s="73" t="s">
        <v>27</v>
      </c>
      <c r="B137" s="73" t="s">
        <v>28</v>
      </c>
      <c r="C137" s="73" t="s">
        <v>795</v>
      </c>
      <c r="D137" s="78">
        <v>42409</v>
      </c>
      <c r="E137" s="78">
        <v>42439</v>
      </c>
      <c r="F137" s="7">
        <v>0</v>
      </c>
      <c r="G137" s="7">
        <v>0</v>
      </c>
      <c r="H137" s="73"/>
      <c r="I137" s="73" t="s">
        <v>30</v>
      </c>
      <c r="J137" s="73"/>
      <c r="K137" s="77" t="s">
        <v>94</v>
      </c>
      <c r="L137" s="73"/>
      <c r="M137" s="73" t="s">
        <v>32</v>
      </c>
      <c r="N137" s="73" t="s">
        <v>186</v>
      </c>
      <c r="O137" s="73" t="s">
        <v>187</v>
      </c>
      <c r="P137" s="73" t="s">
        <v>48</v>
      </c>
      <c r="Q137" s="73">
        <v>1</v>
      </c>
      <c r="R137" s="7">
        <v>10.39</v>
      </c>
      <c r="S137" s="7">
        <f t="shared" si="9"/>
        <v>10.39</v>
      </c>
      <c r="T137" s="7">
        <f t="shared" si="10"/>
        <v>1.870000000000001</v>
      </c>
      <c r="U137" s="7">
        <v>8.52</v>
      </c>
      <c r="V137" s="7">
        <f t="shared" si="11"/>
        <v>8.52</v>
      </c>
      <c r="W137" s="78">
        <v>42413</v>
      </c>
      <c r="X137" s="73" t="s">
        <v>805</v>
      </c>
      <c r="Y137" s="73" t="s">
        <v>131</v>
      </c>
      <c r="Z137" s="73" t="s">
        <v>51</v>
      </c>
      <c r="AA137" s="78">
        <v>42409</v>
      </c>
      <c r="AB137" s="73" t="s">
        <v>806</v>
      </c>
      <c r="AC137" s="146" t="s">
        <v>2306</v>
      </c>
    </row>
    <row r="138" spans="1:29">
      <c r="A138" s="73" t="s">
        <v>27</v>
      </c>
      <c r="B138" s="73" t="s">
        <v>28</v>
      </c>
      <c r="C138" s="73" t="s">
        <v>795</v>
      </c>
      <c r="D138" s="78">
        <v>42409</v>
      </c>
      <c r="E138" s="78">
        <v>42439</v>
      </c>
      <c r="F138" s="7">
        <v>0</v>
      </c>
      <c r="G138" s="7">
        <v>0</v>
      </c>
      <c r="H138" s="73"/>
      <c r="I138" s="73" t="s">
        <v>30</v>
      </c>
      <c r="J138" s="73"/>
      <c r="K138" s="77" t="s">
        <v>94</v>
      </c>
      <c r="L138" s="73"/>
      <c r="M138" s="73" t="s">
        <v>32</v>
      </c>
      <c r="N138" s="73" t="s">
        <v>186</v>
      </c>
      <c r="O138" s="73" t="s">
        <v>187</v>
      </c>
      <c r="P138" s="73" t="s">
        <v>48</v>
      </c>
      <c r="Q138" s="73">
        <v>1</v>
      </c>
      <c r="R138" s="7">
        <v>10.39</v>
      </c>
      <c r="S138" s="7">
        <f t="shared" si="9"/>
        <v>10.39</v>
      </c>
      <c r="T138" s="7">
        <f t="shared" si="10"/>
        <v>1.870000000000001</v>
      </c>
      <c r="U138" s="7">
        <v>8.52</v>
      </c>
      <c r="V138" s="7">
        <f t="shared" si="11"/>
        <v>8.52</v>
      </c>
      <c r="W138" s="78">
        <v>42413</v>
      </c>
      <c r="X138" s="73" t="s">
        <v>805</v>
      </c>
      <c r="Y138" s="73" t="s">
        <v>131</v>
      </c>
      <c r="Z138" s="73" t="s">
        <v>51</v>
      </c>
      <c r="AA138" s="78">
        <v>42409</v>
      </c>
      <c r="AB138" s="73" t="s">
        <v>806</v>
      </c>
      <c r="AC138" s="146" t="s">
        <v>2306</v>
      </c>
    </row>
    <row r="139" spans="1:29">
      <c r="A139" s="73" t="s">
        <v>27</v>
      </c>
      <c r="B139" s="73" t="s">
        <v>28</v>
      </c>
      <c r="C139" s="73" t="s">
        <v>795</v>
      </c>
      <c r="D139" s="78">
        <v>42409</v>
      </c>
      <c r="E139" s="78">
        <v>42439</v>
      </c>
      <c r="F139" s="7">
        <v>0</v>
      </c>
      <c r="G139" s="7">
        <v>0</v>
      </c>
      <c r="H139" s="73"/>
      <c r="I139" s="73" t="s">
        <v>30</v>
      </c>
      <c r="J139" s="73"/>
      <c r="K139" s="77" t="s">
        <v>94</v>
      </c>
      <c r="L139" s="73"/>
      <c r="M139" s="73" t="s">
        <v>32</v>
      </c>
      <c r="N139" s="73" t="s">
        <v>186</v>
      </c>
      <c r="O139" s="73" t="s">
        <v>187</v>
      </c>
      <c r="P139" s="73" t="s">
        <v>48</v>
      </c>
      <c r="Q139" s="73">
        <v>1</v>
      </c>
      <c r="R139" s="7">
        <v>10.39</v>
      </c>
      <c r="S139" s="7">
        <f t="shared" si="9"/>
        <v>10.39</v>
      </c>
      <c r="T139" s="7">
        <f t="shared" si="10"/>
        <v>1.870000000000001</v>
      </c>
      <c r="U139" s="7">
        <v>8.52</v>
      </c>
      <c r="V139" s="7">
        <f t="shared" si="11"/>
        <v>8.52</v>
      </c>
      <c r="W139" s="78">
        <v>42413</v>
      </c>
      <c r="X139" s="73" t="s">
        <v>805</v>
      </c>
      <c r="Y139" s="73" t="s">
        <v>131</v>
      </c>
      <c r="Z139" s="73" t="s">
        <v>51</v>
      </c>
      <c r="AA139" s="78">
        <v>42409</v>
      </c>
      <c r="AB139" s="73" t="s">
        <v>806</v>
      </c>
      <c r="AC139" s="146" t="s">
        <v>2306</v>
      </c>
    </row>
    <row r="140" spans="1:29">
      <c r="A140" s="73" t="s">
        <v>27</v>
      </c>
      <c r="B140" s="73" t="s">
        <v>28</v>
      </c>
      <c r="C140" s="73" t="s">
        <v>795</v>
      </c>
      <c r="D140" s="78">
        <v>42409</v>
      </c>
      <c r="E140" s="78">
        <v>42439</v>
      </c>
      <c r="F140" s="7">
        <v>0</v>
      </c>
      <c r="G140" s="7">
        <v>0</v>
      </c>
      <c r="H140" s="73"/>
      <c r="I140" s="73" t="s">
        <v>30</v>
      </c>
      <c r="J140" s="73"/>
      <c r="K140" s="77" t="s">
        <v>94</v>
      </c>
      <c r="L140" s="73"/>
      <c r="M140" s="73" t="s">
        <v>32</v>
      </c>
      <c r="N140" s="73" t="s">
        <v>186</v>
      </c>
      <c r="O140" s="73" t="s">
        <v>187</v>
      </c>
      <c r="P140" s="73" t="s">
        <v>48</v>
      </c>
      <c r="Q140" s="73">
        <v>1</v>
      </c>
      <c r="R140" s="7">
        <v>10.39</v>
      </c>
      <c r="S140" s="7">
        <f t="shared" si="9"/>
        <v>10.39</v>
      </c>
      <c r="T140" s="7">
        <f t="shared" si="10"/>
        <v>1.870000000000001</v>
      </c>
      <c r="U140" s="7">
        <v>8.52</v>
      </c>
      <c r="V140" s="7">
        <f t="shared" si="11"/>
        <v>8.52</v>
      </c>
      <c r="W140" s="78">
        <v>42413</v>
      </c>
      <c r="X140" s="73" t="s">
        <v>805</v>
      </c>
      <c r="Y140" s="73" t="s">
        <v>131</v>
      </c>
      <c r="Z140" s="73" t="s">
        <v>51</v>
      </c>
      <c r="AA140" s="78">
        <v>42409</v>
      </c>
      <c r="AB140" s="73" t="s">
        <v>806</v>
      </c>
      <c r="AC140" s="146" t="s">
        <v>2306</v>
      </c>
    </row>
    <row r="141" spans="1:29">
      <c r="A141" s="73" t="s">
        <v>27</v>
      </c>
      <c r="B141" s="73" t="s">
        <v>28</v>
      </c>
      <c r="C141" s="73" t="s">
        <v>795</v>
      </c>
      <c r="D141" s="78">
        <v>42409</v>
      </c>
      <c r="E141" s="78">
        <v>42439</v>
      </c>
      <c r="F141" s="7">
        <v>0</v>
      </c>
      <c r="G141" s="7">
        <v>0</v>
      </c>
      <c r="H141" s="73"/>
      <c r="I141" s="73" t="s">
        <v>30</v>
      </c>
      <c r="J141" s="73"/>
      <c r="K141" s="77" t="s">
        <v>94</v>
      </c>
      <c r="L141" s="73"/>
      <c r="M141" s="73" t="s">
        <v>32</v>
      </c>
      <c r="N141" s="73" t="s">
        <v>186</v>
      </c>
      <c r="O141" s="73" t="s">
        <v>187</v>
      </c>
      <c r="P141" s="73" t="s">
        <v>48</v>
      </c>
      <c r="Q141" s="73">
        <v>1</v>
      </c>
      <c r="R141" s="7">
        <v>10.39</v>
      </c>
      <c r="S141" s="7">
        <f t="shared" si="9"/>
        <v>10.39</v>
      </c>
      <c r="T141" s="7">
        <f t="shared" si="10"/>
        <v>1.870000000000001</v>
      </c>
      <c r="U141" s="7">
        <v>8.52</v>
      </c>
      <c r="V141" s="7">
        <f t="shared" si="11"/>
        <v>8.52</v>
      </c>
      <c r="W141" s="78">
        <v>42413</v>
      </c>
      <c r="X141" s="73" t="s">
        <v>805</v>
      </c>
      <c r="Y141" s="73" t="s">
        <v>131</v>
      </c>
      <c r="Z141" s="73" t="s">
        <v>51</v>
      </c>
      <c r="AA141" s="78">
        <v>42409</v>
      </c>
      <c r="AB141" s="73" t="s">
        <v>806</v>
      </c>
      <c r="AC141" s="146" t="s">
        <v>2306</v>
      </c>
    </row>
    <row r="142" spans="1:29">
      <c r="A142" s="73" t="s">
        <v>27</v>
      </c>
      <c r="B142" s="73" t="s">
        <v>28</v>
      </c>
      <c r="C142" s="73" t="s">
        <v>795</v>
      </c>
      <c r="D142" s="78">
        <v>42409</v>
      </c>
      <c r="E142" s="78">
        <v>42439</v>
      </c>
      <c r="F142" s="7">
        <v>0</v>
      </c>
      <c r="G142" s="7">
        <v>0</v>
      </c>
      <c r="H142" s="73"/>
      <c r="I142" s="73" t="s">
        <v>30</v>
      </c>
      <c r="J142" s="73"/>
      <c r="K142" s="77" t="s">
        <v>94</v>
      </c>
      <c r="L142" s="73"/>
      <c r="M142" s="73" t="s">
        <v>32</v>
      </c>
      <c r="N142" s="73" t="s">
        <v>186</v>
      </c>
      <c r="O142" s="73" t="s">
        <v>187</v>
      </c>
      <c r="P142" s="73" t="s">
        <v>48</v>
      </c>
      <c r="Q142" s="73">
        <v>1</v>
      </c>
      <c r="R142" s="7">
        <v>10.39</v>
      </c>
      <c r="S142" s="7">
        <f t="shared" si="9"/>
        <v>10.39</v>
      </c>
      <c r="T142" s="7">
        <f t="shared" si="10"/>
        <v>1.870000000000001</v>
      </c>
      <c r="U142" s="7">
        <v>8.52</v>
      </c>
      <c r="V142" s="7">
        <f t="shared" si="11"/>
        <v>8.52</v>
      </c>
      <c r="W142" s="78">
        <v>42413</v>
      </c>
      <c r="X142" s="73" t="s">
        <v>805</v>
      </c>
      <c r="Y142" s="73" t="s">
        <v>131</v>
      </c>
      <c r="Z142" s="73" t="s">
        <v>51</v>
      </c>
      <c r="AA142" s="78">
        <v>42409</v>
      </c>
      <c r="AB142" s="73" t="s">
        <v>806</v>
      </c>
      <c r="AC142" s="146" t="s">
        <v>2306</v>
      </c>
    </row>
    <row r="143" spans="1:29">
      <c r="A143" s="73" t="s">
        <v>27</v>
      </c>
      <c r="B143" s="73" t="s">
        <v>28</v>
      </c>
      <c r="C143" s="73" t="s">
        <v>795</v>
      </c>
      <c r="D143" s="78">
        <v>42409</v>
      </c>
      <c r="E143" s="78">
        <v>42439</v>
      </c>
      <c r="F143" s="7">
        <v>0</v>
      </c>
      <c r="G143" s="7">
        <v>0</v>
      </c>
      <c r="H143" s="73"/>
      <c r="I143" s="73" t="s">
        <v>30</v>
      </c>
      <c r="J143" s="73"/>
      <c r="K143" s="77" t="s">
        <v>94</v>
      </c>
      <c r="L143" s="73"/>
      <c r="M143" s="73" t="s">
        <v>32</v>
      </c>
      <c r="N143" s="73" t="s">
        <v>186</v>
      </c>
      <c r="O143" s="73" t="s">
        <v>187</v>
      </c>
      <c r="P143" s="73" t="s">
        <v>48</v>
      </c>
      <c r="Q143" s="73">
        <v>1</v>
      </c>
      <c r="R143" s="7">
        <v>10.39</v>
      </c>
      <c r="S143" s="7">
        <f t="shared" si="9"/>
        <v>10.39</v>
      </c>
      <c r="T143" s="7">
        <f t="shared" si="10"/>
        <v>1.870000000000001</v>
      </c>
      <c r="U143" s="7">
        <v>8.52</v>
      </c>
      <c r="V143" s="7">
        <f t="shared" si="11"/>
        <v>8.52</v>
      </c>
      <c r="W143" s="78">
        <v>42413</v>
      </c>
      <c r="X143" s="73" t="s">
        <v>805</v>
      </c>
      <c r="Y143" s="73" t="s">
        <v>131</v>
      </c>
      <c r="Z143" s="73" t="s">
        <v>51</v>
      </c>
      <c r="AA143" s="78">
        <v>42409</v>
      </c>
      <c r="AB143" s="73" t="s">
        <v>806</v>
      </c>
      <c r="AC143" s="146" t="s">
        <v>2306</v>
      </c>
    </row>
    <row r="144" spans="1:29">
      <c r="A144" s="73" t="s">
        <v>27</v>
      </c>
      <c r="B144" s="73" t="s">
        <v>28</v>
      </c>
      <c r="C144" s="73" t="s">
        <v>795</v>
      </c>
      <c r="D144" s="78">
        <v>42409</v>
      </c>
      <c r="E144" s="78">
        <v>42439</v>
      </c>
      <c r="F144" s="7">
        <v>0</v>
      </c>
      <c r="G144" s="7">
        <v>0</v>
      </c>
      <c r="H144" s="73"/>
      <c r="I144" s="73" t="s">
        <v>30</v>
      </c>
      <c r="J144" s="73"/>
      <c r="K144" s="77" t="s">
        <v>94</v>
      </c>
      <c r="L144" s="73"/>
      <c r="M144" s="73" t="s">
        <v>32</v>
      </c>
      <c r="N144" s="73" t="s">
        <v>186</v>
      </c>
      <c r="O144" s="73" t="s">
        <v>187</v>
      </c>
      <c r="P144" s="73" t="s">
        <v>48</v>
      </c>
      <c r="Q144" s="73">
        <v>1</v>
      </c>
      <c r="R144" s="7">
        <v>10.39</v>
      </c>
      <c r="S144" s="7">
        <f t="shared" si="9"/>
        <v>10.39</v>
      </c>
      <c r="T144" s="7">
        <f t="shared" si="10"/>
        <v>1.870000000000001</v>
      </c>
      <c r="U144" s="7">
        <v>8.52</v>
      </c>
      <c r="V144" s="7">
        <f t="shared" si="11"/>
        <v>8.52</v>
      </c>
      <c r="W144" s="78">
        <v>42413</v>
      </c>
      <c r="X144" s="73" t="s">
        <v>805</v>
      </c>
      <c r="Y144" s="73" t="s">
        <v>131</v>
      </c>
      <c r="Z144" s="73" t="s">
        <v>51</v>
      </c>
      <c r="AA144" s="78">
        <v>42409</v>
      </c>
      <c r="AB144" s="73" t="s">
        <v>806</v>
      </c>
      <c r="AC144" s="146" t="s">
        <v>2306</v>
      </c>
    </row>
    <row r="145" spans="1:29">
      <c r="A145" s="73" t="s">
        <v>27</v>
      </c>
      <c r="B145" s="73" t="s">
        <v>28</v>
      </c>
      <c r="C145" s="73" t="s">
        <v>795</v>
      </c>
      <c r="D145" s="78">
        <v>42409</v>
      </c>
      <c r="E145" s="78">
        <v>42439</v>
      </c>
      <c r="F145" s="7">
        <v>0</v>
      </c>
      <c r="G145" s="7">
        <v>0</v>
      </c>
      <c r="H145" s="73"/>
      <c r="I145" s="73" t="s">
        <v>30</v>
      </c>
      <c r="J145" s="73"/>
      <c r="K145" s="77" t="s">
        <v>94</v>
      </c>
      <c r="L145" s="73"/>
      <c r="M145" s="73" t="s">
        <v>32</v>
      </c>
      <c r="N145" s="73" t="s">
        <v>186</v>
      </c>
      <c r="O145" s="73" t="s">
        <v>187</v>
      </c>
      <c r="P145" s="73" t="s">
        <v>48</v>
      </c>
      <c r="Q145" s="73">
        <v>2</v>
      </c>
      <c r="R145" s="7">
        <v>10.39</v>
      </c>
      <c r="S145" s="7">
        <f t="shared" si="9"/>
        <v>20.78</v>
      </c>
      <c r="T145" s="7">
        <f t="shared" si="10"/>
        <v>3.740000000000002</v>
      </c>
      <c r="U145" s="7">
        <v>8.52</v>
      </c>
      <c r="V145" s="7">
        <f t="shared" si="11"/>
        <v>17.04</v>
      </c>
      <c r="W145" s="78">
        <v>42413</v>
      </c>
      <c r="X145" s="73" t="s">
        <v>805</v>
      </c>
      <c r="Y145" s="73" t="s">
        <v>131</v>
      </c>
      <c r="Z145" s="73" t="s">
        <v>51</v>
      </c>
      <c r="AA145" s="78">
        <v>42409</v>
      </c>
      <c r="AB145" s="73" t="s">
        <v>806</v>
      </c>
      <c r="AC145" s="146" t="s">
        <v>2306</v>
      </c>
    </row>
    <row r="146" spans="1:29">
      <c r="A146" s="73" t="s">
        <v>27</v>
      </c>
      <c r="B146" s="73" t="s">
        <v>28</v>
      </c>
      <c r="C146" s="73" t="s">
        <v>795</v>
      </c>
      <c r="D146" s="78">
        <v>42409</v>
      </c>
      <c r="E146" s="78">
        <v>42439</v>
      </c>
      <c r="F146" s="7">
        <v>0</v>
      </c>
      <c r="G146" s="7">
        <v>0</v>
      </c>
      <c r="H146" s="73"/>
      <c r="I146" s="73" t="s">
        <v>30</v>
      </c>
      <c r="J146" s="73"/>
      <c r="K146" s="77" t="s">
        <v>94</v>
      </c>
      <c r="L146" s="73"/>
      <c r="M146" s="73" t="s">
        <v>32</v>
      </c>
      <c r="N146" s="73" t="s">
        <v>186</v>
      </c>
      <c r="O146" s="73" t="s">
        <v>187</v>
      </c>
      <c r="P146" s="73" t="s">
        <v>48</v>
      </c>
      <c r="Q146" s="73">
        <v>2</v>
      </c>
      <c r="R146" s="7">
        <v>10.39</v>
      </c>
      <c r="S146" s="7">
        <f t="shared" si="9"/>
        <v>20.78</v>
      </c>
      <c r="T146" s="7">
        <f t="shared" si="10"/>
        <v>3.740000000000002</v>
      </c>
      <c r="U146" s="7">
        <v>8.52</v>
      </c>
      <c r="V146" s="7">
        <f t="shared" si="11"/>
        <v>17.04</v>
      </c>
      <c r="W146" s="78">
        <v>42413</v>
      </c>
      <c r="X146" s="73" t="s">
        <v>805</v>
      </c>
      <c r="Y146" s="73" t="s">
        <v>131</v>
      </c>
      <c r="Z146" s="73" t="s">
        <v>51</v>
      </c>
      <c r="AA146" s="78">
        <v>42409</v>
      </c>
      <c r="AB146" s="73" t="s">
        <v>806</v>
      </c>
      <c r="AC146" s="146" t="s">
        <v>2306</v>
      </c>
    </row>
    <row r="147" spans="1:29">
      <c r="A147" s="73" t="s">
        <v>27</v>
      </c>
      <c r="B147" s="73" t="s">
        <v>28</v>
      </c>
      <c r="C147" s="73" t="s">
        <v>795</v>
      </c>
      <c r="D147" s="78">
        <v>42409</v>
      </c>
      <c r="E147" s="78">
        <v>42439</v>
      </c>
      <c r="F147" s="7">
        <v>0</v>
      </c>
      <c r="G147" s="7">
        <v>0</v>
      </c>
      <c r="H147" s="73"/>
      <c r="I147" s="73" t="s">
        <v>30</v>
      </c>
      <c r="J147" s="73"/>
      <c r="K147" s="77" t="s">
        <v>94</v>
      </c>
      <c r="L147" s="73"/>
      <c r="M147" s="73" t="s">
        <v>32</v>
      </c>
      <c r="N147" s="73" t="s">
        <v>186</v>
      </c>
      <c r="O147" s="73" t="s">
        <v>187</v>
      </c>
      <c r="P147" s="73" t="s">
        <v>48</v>
      </c>
      <c r="Q147" s="73">
        <v>2</v>
      </c>
      <c r="R147" s="7">
        <v>10.39</v>
      </c>
      <c r="S147" s="7">
        <f t="shared" si="9"/>
        <v>20.78</v>
      </c>
      <c r="T147" s="7">
        <f t="shared" si="10"/>
        <v>3.740000000000002</v>
      </c>
      <c r="U147" s="7">
        <v>8.52</v>
      </c>
      <c r="V147" s="7">
        <f t="shared" si="11"/>
        <v>17.04</v>
      </c>
      <c r="W147" s="78">
        <v>42413</v>
      </c>
      <c r="X147" s="73" t="s">
        <v>805</v>
      </c>
      <c r="Y147" s="73" t="s">
        <v>131</v>
      </c>
      <c r="Z147" s="73" t="s">
        <v>51</v>
      </c>
      <c r="AA147" s="78">
        <v>42409</v>
      </c>
      <c r="AB147" s="73" t="s">
        <v>806</v>
      </c>
      <c r="AC147" s="146" t="s">
        <v>2306</v>
      </c>
    </row>
    <row r="148" spans="1:29">
      <c r="A148" s="73" t="s">
        <v>27</v>
      </c>
      <c r="B148" s="73" t="s">
        <v>28</v>
      </c>
      <c r="C148" s="73" t="s">
        <v>795</v>
      </c>
      <c r="D148" s="78">
        <v>42409</v>
      </c>
      <c r="E148" s="78">
        <v>42439</v>
      </c>
      <c r="F148" s="7">
        <v>0</v>
      </c>
      <c r="G148" s="7">
        <v>0</v>
      </c>
      <c r="H148" s="73"/>
      <c r="I148" s="73" t="s">
        <v>30</v>
      </c>
      <c r="J148" s="73"/>
      <c r="K148" s="77" t="s">
        <v>94</v>
      </c>
      <c r="L148" s="73"/>
      <c r="M148" s="73" t="s">
        <v>32</v>
      </c>
      <c r="N148" s="73" t="s">
        <v>186</v>
      </c>
      <c r="O148" s="73" t="s">
        <v>187</v>
      </c>
      <c r="P148" s="73" t="s">
        <v>48</v>
      </c>
      <c r="Q148" s="73">
        <v>2</v>
      </c>
      <c r="R148" s="7">
        <v>10.39</v>
      </c>
      <c r="S148" s="7">
        <f t="shared" si="9"/>
        <v>20.78</v>
      </c>
      <c r="T148" s="7">
        <f t="shared" si="10"/>
        <v>3.740000000000002</v>
      </c>
      <c r="U148" s="7">
        <v>8.52</v>
      </c>
      <c r="V148" s="7">
        <f t="shared" si="11"/>
        <v>17.04</v>
      </c>
      <c r="W148" s="78">
        <v>42413</v>
      </c>
      <c r="X148" s="73" t="s">
        <v>805</v>
      </c>
      <c r="Y148" s="73" t="s">
        <v>131</v>
      </c>
      <c r="Z148" s="73" t="s">
        <v>51</v>
      </c>
      <c r="AA148" s="78">
        <v>42409</v>
      </c>
      <c r="AB148" s="73" t="s">
        <v>806</v>
      </c>
      <c r="AC148" s="146" t="s">
        <v>2306</v>
      </c>
    </row>
    <row r="149" spans="1:29">
      <c r="A149" s="73" t="s">
        <v>27</v>
      </c>
      <c r="B149" s="73" t="s">
        <v>28</v>
      </c>
      <c r="C149" s="73" t="s">
        <v>795</v>
      </c>
      <c r="D149" s="78">
        <v>42409</v>
      </c>
      <c r="E149" s="78">
        <v>42439</v>
      </c>
      <c r="F149" s="7">
        <v>0</v>
      </c>
      <c r="G149" s="7">
        <v>0</v>
      </c>
      <c r="H149" s="73"/>
      <c r="I149" s="73" t="s">
        <v>30</v>
      </c>
      <c r="J149" s="73"/>
      <c r="K149" s="77" t="s">
        <v>94</v>
      </c>
      <c r="L149" s="73"/>
      <c r="M149" s="73" t="s">
        <v>32</v>
      </c>
      <c r="N149" s="73" t="s">
        <v>186</v>
      </c>
      <c r="O149" s="73" t="s">
        <v>187</v>
      </c>
      <c r="P149" s="73" t="s">
        <v>48</v>
      </c>
      <c r="Q149" s="73">
        <v>2</v>
      </c>
      <c r="R149" s="7">
        <v>10.39</v>
      </c>
      <c r="S149" s="7">
        <f t="shared" si="9"/>
        <v>20.78</v>
      </c>
      <c r="T149" s="7">
        <f t="shared" si="10"/>
        <v>3.740000000000002</v>
      </c>
      <c r="U149" s="7">
        <v>8.52</v>
      </c>
      <c r="V149" s="7">
        <f t="shared" si="11"/>
        <v>17.04</v>
      </c>
      <c r="W149" s="78">
        <v>42413</v>
      </c>
      <c r="X149" s="73" t="s">
        <v>805</v>
      </c>
      <c r="Y149" s="73" t="s">
        <v>131</v>
      </c>
      <c r="Z149" s="73" t="s">
        <v>51</v>
      </c>
      <c r="AA149" s="78">
        <v>42409</v>
      </c>
      <c r="AB149" s="73" t="s">
        <v>806</v>
      </c>
      <c r="AC149" s="146" t="s">
        <v>2306</v>
      </c>
    </row>
    <row r="150" spans="1:29">
      <c r="A150" s="73" t="s">
        <v>27</v>
      </c>
      <c r="B150" s="73" t="s">
        <v>28</v>
      </c>
      <c r="C150" s="73" t="s">
        <v>795</v>
      </c>
      <c r="D150" s="78">
        <v>42409</v>
      </c>
      <c r="E150" s="78">
        <v>42439</v>
      </c>
      <c r="F150" s="7">
        <v>0</v>
      </c>
      <c r="G150" s="7">
        <v>0</v>
      </c>
      <c r="H150" s="73"/>
      <c r="I150" s="73" t="s">
        <v>30</v>
      </c>
      <c r="J150" s="73"/>
      <c r="K150" s="77" t="s">
        <v>94</v>
      </c>
      <c r="L150" s="73"/>
      <c r="M150" s="73" t="s">
        <v>32</v>
      </c>
      <c r="N150" s="73" t="s">
        <v>186</v>
      </c>
      <c r="O150" s="73" t="s">
        <v>187</v>
      </c>
      <c r="P150" s="73" t="s">
        <v>48</v>
      </c>
      <c r="Q150" s="73">
        <v>2</v>
      </c>
      <c r="R150" s="7">
        <v>10.39</v>
      </c>
      <c r="S150" s="7">
        <f t="shared" si="9"/>
        <v>20.78</v>
      </c>
      <c r="T150" s="7">
        <f t="shared" si="10"/>
        <v>3.740000000000002</v>
      </c>
      <c r="U150" s="7">
        <v>8.52</v>
      </c>
      <c r="V150" s="7">
        <f t="shared" si="11"/>
        <v>17.04</v>
      </c>
      <c r="W150" s="78">
        <v>42413</v>
      </c>
      <c r="X150" s="73" t="s">
        <v>805</v>
      </c>
      <c r="Y150" s="73" t="s">
        <v>131</v>
      </c>
      <c r="Z150" s="73" t="s">
        <v>51</v>
      </c>
      <c r="AA150" s="78">
        <v>42409</v>
      </c>
      <c r="AB150" s="73" t="s">
        <v>806</v>
      </c>
      <c r="AC150" s="146" t="s">
        <v>2306</v>
      </c>
    </row>
    <row r="151" spans="1:29">
      <c r="A151" s="73" t="s">
        <v>27</v>
      </c>
      <c r="B151" s="73" t="s">
        <v>28</v>
      </c>
      <c r="C151" s="73" t="s">
        <v>795</v>
      </c>
      <c r="D151" s="78">
        <v>42409</v>
      </c>
      <c r="E151" s="78">
        <v>42439</v>
      </c>
      <c r="F151" s="7">
        <v>0</v>
      </c>
      <c r="G151" s="7">
        <v>0</v>
      </c>
      <c r="H151" s="73"/>
      <c r="I151" s="73" t="s">
        <v>30</v>
      </c>
      <c r="J151" s="73"/>
      <c r="K151" s="77" t="s">
        <v>94</v>
      </c>
      <c r="L151" s="73"/>
      <c r="M151" s="73" t="s">
        <v>32</v>
      </c>
      <c r="N151" s="73" t="s">
        <v>186</v>
      </c>
      <c r="O151" s="73" t="s">
        <v>187</v>
      </c>
      <c r="P151" s="73" t="s">
        <v>48</v>
      </c>
      <c r="Q151" s="73">
        <v>2</v>
      </c>
      <c r="R151" s="7">
        <v>10.39</v>
      </c>
      <c r="S151" s="7">
        <f t="shared" si="9"/>
        <v>20.78</v>
      </c>
      <c r="T151" s="7">
        <f t="shared" si="10"/>
        <v>3.740000000000002</v>
      </c>
      <c r="U151" s="7">
        <v>8.52</v>
      </c>
      <c r="V151" s="7">
        <f t="shared" si="11"/>
        <v>17.04</v>
      </c>
      <c r="W151" s="78">
        <v>42413</v>
      </c>
      <c r="X151" s="73" t="s">
        <v>805</v>
      </c>
      <c r="Y151" s="73" t="s">
        <v>131</v>
      </c>
      <c r="Z151" s="73" t="s">
        <v>51</v>
      </c>
      <c r="AA151" s="78">
        <v>42409</v>
      </c>
      <c r="AB151" s="73" t="s">
        <v>806</v>
      </c>
      <c r="AC151" s="146" t="s">
        <v>2306</v>
      </c>
    </row>
    <row r="152" spans="1:29">
      <c r="A152" s="73" t="s">
        <v>27</v>
      </c>
      <c r="B152" s="73" t="s">
        <v>28</v>
      </c>
      <c r="C152" s="73" t="s">
        <v>795</v>
      </c>
      <c r="D152" s="78">
        <v>42409</v>
      </c>
      <c r="E152" s="78">
        <v>42439</v>
      </c>
      <c r="F152" s="7">
        <v>0</v>
      </c>
      <c r="G152" s="7">
        <v>0</v>
      </c>
      <c r="H152" s="73"/>
      <c r="I152" s="73" t="s">
        <v>30</v>
      </c>
      <c r="J152" s="73"/>
      <c r="K152" s="77" t="s">
        <v>94</v>
      </c>
      <c r="L152" s="73"/>
      <c r="M152" s="73" t="s">
        <v>32</v>
      </c>
      <c r="N152" s="73" t="s">
        <v>186</v>
      </c>
      <c r="O152" s="73" t="s">
        <v>187</v>
      </c>
      <c r="P152" s="73" t="s">
        <v>48</v>
      </c>
      <c r="Q152" s="73">
        <v>2</v>
      </c>
      <c r="R152" s="7">
        <v>10.39</v>
      </c>
      <c r="S152" s="7">
        <f t="shared" si="9"/>
        <v>20.78</v>
      </c>
      <c r="T152" s="7">
        <f t="shared" si="10"/>
        <v>3.740000000000002</v>
      </c>
      <c r="U152" s="7">
        <v>8.52</v>
      </c>
      <c r="V152" s="7">
        <f t="shared" si="11"/>
        <v>17.04</v>
      </c>
      <c r="W152" s="78">
        <v>42413</v>
      </c>
      <c r="X152" s="73" t="s">
        <v>805</v>
      </c>
      <c r="Y152" s="73" t="s">
        <v>131</v>
      </c>
      <c r="Z152" s="73" t="s">
        <v>51</v>
      </c>
      <c r="AA152" s="78">
        <v>42409</v>
      </c>
      <c r="AB152" s="73" t="s">
        <v>806</v>
      </c>
      <c r="AC152" s="146" t="s">
        <v>2306</v>
      </c>
    </row>
    <row r="153" spans="1:29">
      <c r="A153" s="73" t="s">
        <v>27</v>
      </c>
      <c r="B153" s="73" t="s">
        <v>28</v>
      </c>
      <c r="C153" s="73" t="s">
        <v>795</v>
      </c>
      <c r="D153" s="78">
        <v>42409</v>
      </c>
      <c r="E153" s="78">
        <v>42439</v>
      </c>
      <c r="F153" s="7">
        <v>0</v>
      </c>
      <c r="G153" s="7">
        <v>0</v>
      </c>
      <c r="H153" s="73"/>
      <c r="I153" s="73" t="s">
        <v>30</v>
      </c>
      <c r="J153" s="73"/>
      <c r="K153" s="77" t="s">
        <v>94</v>
      </c>
      <c r="L153" s="73"/>
      <c r="M153" s="73" t="s">
        <v>32</v>
      </c>
      <c r="N153" s="73" t="s">
        <v>186</v>
      </c>
      <c r="O153" s="73" t="s">
        <v>187</v>
      </c>
      <c r="P153" s="73" t="s">
        <v>48</v>
      </c>
      <c r="Q153" s="73">
        <v>2</v>
      </c>
      <c r="R153" s="7">
        <v>10.39</v>
      </c>
      <c r="S153" s="7">
        <f t="shared" si="9"/>
        <v>20.78</v>
      </c>
      <c r="T153" s="7">
        <f t="shared" si="10"/>
        <v>3.740000000000002</v>
      </c>
      <c r="U153" s="7">
        <v>8.52</v>
      </c>
      <c r="V153" s="7">
        <f t="shared" si="11"/>
        <v>17.04</v>
      </c>
      <c r="W153" s="78">
        <v>42413</v>
      </c>
      <c r="X153" s="73" t="s">
        <v>805</v>
      </c>
      <c r="Y153" s="73" t="s">
        <v>131</v>
      </c>
      <c r="Z153" s="73" t="s">
        <v>51</v>
      </c>
      <c r="AA153" s="78">
        <v>42409</v>
      </c>
      <c r="AB153" s="73" t="s">
        <v>806</v>
      </c>
      <c r="AC153" s="146" t="s">
        <v>2306</v>
      </c>
    </row>
    <row r="154" spans="1:29">
      <c r="A154" s="73" t="s">
        <v>27</v>
      </c>
      <c r="B154" s="73" t="s">
        <v>28</v>
      </c>
      <c r="C154" s="73" t="s">
        <v>795</v>
      </c>
      <c r="D154" s="78">
        <v>42409</v>
      </c>
      <c r="E154" s="78">
        <v>42439</v>
      </c>
      <c r="F154" s="7">
        <v>0</v>
      </c>
      <c r="G154" s="7">
        <v>0</v>
      </c>
      <c r="H154" s="73"/>
      <c r="I154" s="73" t="s">
        <v>30</v>
      </c>
      <c r="J154" s="73"/>
      <c r="K154" s="77" t="s">
        <v>94</v>
      </c>
      <c r="L154" s="73"/>
      <c r="M154" s="73" t="s">
        <v>32</v>
      </c>
      <c r="N154" s="73" t="s">
        <v>186</v>
      </c>
      <c r="O154" s="73" t="s">
        <v>187</v>
      </c>
      <c r="P154" s="73" t="s">
        <v>48</v>
      </c>
      <c r="Q154" s="73">
        <v>2</v>
      </c>
      <c r="R154" s="7">
        <v>10.39</v>
      </c>
      <c r="S154" s="7">
        <f t="shared" si="9"/>
        <v>20.78</v>
      </c>
      <c r="T154" s="7">
        <f t="shared" si="10"/>
        <v>3.740000000000002</v>
      </c>
      <c r="U154" s="7">
        <v>8.52</v>
      </c>
      <c r="V154" s="7">
        <f t="shared" si="11"/>
        <v>17.04</v>
      </c>
      <c r="W154" s="78">
        <v>42413</v>
      </c>
      <c r="X154" s="73" t="s">
        <v>805</v>
      </c>
      <c r="Y154" s="73" t="s">
        <v>131</v>
      </c>
      <c r="Z154" s="73" t="s">
        <v>51</v>
      </c>
      <c r="AA154" s="78">
        <v>42409</v>
      </c>
      <c r="AB154" s="73" t="s">
        <v>806</v>
      </c>
      <c r="AC154" s="146" t="s">
        <v>2306</v>
      </c>
    </row>
    <row r="155" spans="1:29">
      <c r="A155" s="73" t="s">
        <v>27</v>
      </c>
      <c r="B155" s="73" t="s">
        <v>28</v>
      </c>
      <c r="C155" s="73" t="s">
        <v>795</v>
      </c>
      <c r="D155" s="78">
        <v>42409</v>
      </c>
      <c r="E155" s="78">
        <v>42439</v>
      </c>
      <c r="F155" s="7">
        <v>0</v>
      </c>
      <c r="G155" s="7">
        <v>0</v>
      </c>
      <c r="H155" s="73"/>
      <c r="I155" s="73" t="s">
        <v>30</v>
      </c>
      <c r="J155" s="73"/>
      <c r="K155" s="77" t="s">
        <v>94</v>
      </c>
      <c r="L155" s="73"/>
      <c r="M155" s="73" t="s">
        <v>32</v>
      </c>
      <c r="N155" s="73" t="s">
        <v>186</v>
      </c>
      <c r="O155" s="73" t="s">
        <v>187</v>
      </c>
      <c r="P155" s="73" t="s">
        <v>48</v>
      </c>
      <c r="Q155" s="73">
        <v>2</v>
      </c>
      <c r="R155" s="7">
        <v>10.39</v>
      </c>
      <c r="S155" s="7">
        <f t="shared" si="9"/>
        <v>20.78</v>
      </c>
      <c r="T155" s="7">
        <f t="shared" si="10"/>
        <v>3.740000000000002</v>
      </c>
      <c r="U155" s="7">
        <v>8.52</v>
      </c>
      <c r="V155" s="7">
        <f t="shared" si="11"/>
        <v>17.04</v>
      </c>
      <c r="W155" s="78">
        <v>42413</v>
      </c>
      <c r="X155" s="73" t="s">
        <v>805</v>
      </c>
      <c r="Y155" s="73" t="s">
        <v>131</v>
      </c>
      <c r="Z155" s="73" t="s">
        <v>51</v>
      </c>
      <c r="AA155" s="78">
        <v>42409</v>
      </c>
      <c r="AB155" s="73" t="s">
        <v>806</v>
      </c>
      <c r="AC155" s="146" t="s">
        <v>2306</v>
      </c>
    </row>
    <row r="156" spans="1:29" s="4" customFormat="1">
      <c r="A156" s="4" t="s">
        <v>27</v>
      </c>
      <c r="B156" s="4" t="s">
        <v>28</v>
      </c>
      <c r="C156" s="4" t="s">
        <v>807</v>
      </c>
      <c r="D156" s="5">
        <v>42409</v>
      </c>
      <c r="E156" s="5">
        <v>42439</v>
      </c>
      <c r="F156" s="130">
        <v>937.25</v>
      </c>
      <c r="G156" s="130">
        <v>0</v>
      </c>
      <c r="I156" s="4" t="s">
        <v>30</v>
      </c>
      <c r="K156" s="148">
        <v>19999999</v>
      </c>
      <c r="M156" s="4" t="s">
        <v>32</v>
      </c>
      <c r="N156" s="4" t="s">
        <v>46</v>
      </c>
      <c r="O156" s="4" t="s">
        <v>47</v>
      </c>
      <c r="P156" s="4" t="s">
        <v>48</v>
      </c>
      <c r="Q156" s="4">
        <v>1</v>
      </c>
      <c r="R156" s="130">
        <v>6.5</v>
      </c>
      <c r="S156" s="130">
        <f t="shared" si="9"/>
        <v>6.5</v>
      </c>
      <c r="T156" s="130">
        <f t="shared" si="10"/>
        <v>1.17</v>
      </c>
      <c r="U156" s="130">
        <v>5.33</v>
      </c>
      <c r="V156" s="130">
        <f t="shared" si="11"/>
        <v>5.33</v>
      </c>
      <c r="W156" s="5">
        <v>42413</v>
      </c>
      <c r="X156" s="4" t="s">
        <v>54</v>
      </c>
      <c r="Y156" s="4" t="s">
        <v>55</v>
      </c>
      <c r="Z156" s="4" t="s">
        <v>56</v>
      </c>
      <c r="AA156" s="5">
        <v>42409</v>
      </c>
      <c r="AB156" s="4" t="s">
        <v>882</v>
      </c>
      <c r="AC156" s="146" t="s">
        <v>2302</v>
      </c>
    </row>
    <row r="157" spans="1:29" s="4" customFormat="1">
      <c r="A157" s="4" t="s">
        <v>27</v>
      </c>
      <c r="B157" s="4" t="s">
        <v>28</v>
      </c>
      <c r="C157" s="4" t="s">
        <v>807</v>
      </c>
      <c r="D157" s="5">
        <v>42409</v>
      </c>
      <c r="E157" s="5">
        <v>42439</v>
      </c>
      <c r="F157" s="130">
        <v>0</v>
      </c>
      <c r="G157" s="130">
        <v>0</v>
      </c>
      <c r="I157" s="4" t="s">
        <v>30</v>
      </c>
      <c r="K157" s="148" t="s">
        <v>827</v>
      </c>
      <c r="M157" s="4" t="s">
        <v>32</v>
      </c>
      <c r="N157" s="4" t="s">
        <v>186</v>
      </c>
      <c r="O157" s="4" t="s">
        <v>187</v>
      </c>
      <c r="P157" s="4" t="s">
        <v>48</v>
      </c>
      <c r="Q157" s="4">
        <v>1</v>
      </c>
      <c r="R157" s="130">
        <v>10.39</v>
      </c>
      <c r="S157" s="130">
        <f t="shared" si="9"/>
        <v>10.39</v>
      </c>
      <c r="T157" s="130">
        <f t="shared" si="10"/>
        <v>1.870000000000001</v>
      </c>
      <c r="U157" s="130">
        <v>8.52</v>
      </c>
      <c r="V157" s="130">
        <f t="shared" si="11"/>
        <v>8.52</v>
      </c>
      <c r="W157" s="5">
        <v>42413</v>
      </c>
      <c r="X157" s="4" t="s">
        <v>125</v>
      </c>
      <c r="Y157" s="4" t="s">
        <v>126</v>
      </c>
      <c r="Z157" s="4" t="s">
        <v>51</v>
      </c>
      <c r="AA157" s="5">
        <v>42409</v>
      </c>
      <c r="AB157" s="4" t="s">
        <v>828</v>
      </c>
      <c r="AC157" s="146" t="s">
        <v>2305</v>
      </c>
    </row>
    <row r="158" spans="1:29" s="4" customFormat="1">
      <c r="A158" s="4" t="s">
        <v>27</v>
      </c>
      <c r="B158" s="4" t="s">
        <v>28</v>
      </c>
      <c r="C158" s="4" t="s">
        <v>807</v>
      </c>
      <c r="D158" s="5">
        <v>42409</v>
      </c>
      <c r="E158" s="5">
        <v>42439</v>
      </c>
      <c r="F158" s="130">
        <v>0</v>
      </c>
      <c r="G158" s="130">
        <v>0</v>
      </c>
      <c r="I158" s="4" t="s">
        <v>30</v>
      </c>
      <c r="K158" s="148" t="s">
        <v>829</v>
      </c>
      <c r="M158" s="4" t="s">
        <v>32</v>
      </c>
      <c r="N158" s="4" t="s">
        <v>186</v>
      </c>
      <c r="O158" s="4" t="s">
        <v>187</v>
      </c>
      <c r="P158" s="4" t="s">
        <v>48</v>
      </c>
      <c r="Q158" s="4">
        <v>1</v>
      </c>
      <c r="R158" s="130">
        <v>10.39</v>
      </c>
      <c r="S158" s="130">
        <f t="shared" si="9"/>
        <v>10.39</v>
      </c>
      <c r="T158" s="130">
        <f t="shared" si="10"/>
        <v>1.870000000000001</v>
      </c>
      <c r="U158" s="130">
        <v>8.52</v>
      </c>
      <c r="V158" s="130">
        <f t="shared" si="11"/>
        <v>8.52</v>
      </c>
      <c r="W158" s="5">
        <v>42413</v>
      </c>
      <c r="X158" s="4" t="s">
        <v>125</v>
      </c>
      <c r="Y158" s="4" t="s">
        <v>126</v>
      </c>
      <c r="Z158" s="4" t="s">
        <v>51</v>
      </c>
      <c r="AA158" s="5">
        <v>42409</v>
      </c>
      <c r="AB158" s="4" t="s">
        <v>830</v>
      </c>
      <c r="AC158" s="146" t="s">
        <v>2305</v>
      </c>
    </row>
    <row r="159" spans="1:29" s="4" customFormat="1">
      <c r="A159" s="4" t="s">
        <v>27</v>
      </c>
      <c r="B159" s="4" t="s">
        <v>28</v>
      </c>
      <c r="C159" s="4" t="s">
        <v>807</v>
      </c>
      <c r="D159" s="5">
        <v>42409</v>
      </c>
      <c r="E159" s="5">
        <v>42439</v>
      </c>
      <c r="F159" s="130">
        <v>0</v>
      </c>
      <c r="G159" s="130">
        <v>0</v>
      </c>
      <c r="I159" s="4" t="s">
        <v>30</v>
      </c>
      <c r="K159" s="148" t="s">
        <v>835</v>
      </c>
      <c r="M159" s="4" t="s">
        <v>32</v>
      </c>
      <c r="N159" s="4" t="s">
        <v>186</v>
      </c>
      <c r="O159" s="4" t="s">
        <v>187</v>
      </c>
      <c r="P159" s="4" t="s">
        <v>48</v>
      </c>
      <c r="Q159" s="4">
        <v>5</v>
      </c>
      <c r="R159" s="130">
        <v>10.39</v>
      </c>
      <c r="S159" s="130">
        <f t="shared" si="9"/>
        <v>51.95</v>
      </c>
      <c r="T159" s="130">
        <f t="shared" si="10"/>
        <v>9.350000000000005</v>
      </c>
      <c r="U159" s="130">
        <v>8.52</v>
      </c>
      <c r="V159" s="130">
        <f t="shared" si="11"/>
        <v>42.599999999999994</v>
      </c>
      <c r="W159" s="5">
        <v>42413</v>
      </c>
      <c r="X159" s="4" t="s">
        <v>125</v>
      </c>
      <c r="Y159" s="4" t="s">
        <v>126</v>
      </c>
      <c r="Z159" s="4" t="s">
        <v>51</v>
      </c>
      <c r="AA159" s="5">
        <v>42409</v>
      </c>
      <c r="AB159" s="4" t="s">
        <v>836</v>
      </c>
      <c r="AC159" s="146" t="s">
        <v>2305</v>
      </c>
    </row>
    <row r="160" spans="1:29" s="4" customFormat="1">
      <c r="A160" s="4" t="s">
        <v>27</v>
      </c>
      <c r="B160" s="4" t="s">
        <v>28</v>
      </c>
      <c r="C160" s="4" t="s">
        <v>807</v>
      </c>
      <c r="D160" s="5">
        <v>42409</v>
      </c>
      <c r="E160" s="5">
        <v>42439</v>
      </c>
      <c r="F160" s="130">
        <v>0</v>
      </c>
      <c r="G160" s="130">
        <v>0</v>
      </c>
      <c r="I160" s="4" t="s">
        <v>30</v>
      </c>
      <c r="K160" s="148" t="s">
        <v>837</v>
      </c>
      <c r="M160" s="4" t="s">
        <v>32</v>
      </c>
      <c r="N160" s="4" t="s">
        <v>186</v>
      </c>
      <c r="O160" s="4" t="s">
        <v>187</v>
      </c>
      <c r="P160" s="4" t="s">
        <v>48</v>
      </c>
      <c r="Q160" s="4">
        <v>5</v>
      </c>
      <c r="R160" s="130">
        <v>10.39</v>
      </c>
      <c r="S160" s="130">
        <f t="shared" si="9"/>
        <v>51.95</v>
      </c>
      <c r="T160" s="130">
        <f t="shared" si="10"/>
        <v>9.350000000000005</v>
      </c>
      <c r="U160" s="130">
        <v>8.52</v>
      </c>
      <c r="V160" s="130">
        <f t="shared" si="11"/>
        <v>42.599999999999994</v>
      </c>
      <c r="W160" s="5">
        <v>42413</v>
      </c>
      <c r="X160" s="4" t="s">
        <v>125</v>
      </c>
      <c r="Y160" s="4" t="s">
        <v>126</v>
      </c>
      <c r="Z160" s="4" t="s">
        <v>51</v>
      </c>
      <c r="AA160" s="5">
        <v>42409</v>
      </c>
      <c r="AB160" s="4" t="s">
        <v>838</v>
      </c>
      <c r="AC160" s="146" t="s">
        <v>2305</v>
      </c>
    </row>
    <row r="161" spans="1:29" s="4" customFormat="1">
      <c r="A161" s="4" t="s">
        <v>27</v>
      </c>
      <c r="B161" s="4" t="s">
        <v>28</v>
      </c>
      <c r="C161" s="4" t="s">
        <v>807</v>
      </c>
      <c r="D161" s="5">
        <v>42409</v>
      </c>
      <c r="E161" s="5">
        <v>42439</v>
      </c>
      <c r="F161" s="130">
        <v>0</v>
      </c>
      <c r="G161" s="130">
        <v>0</v>
      </c>
      <c r="I161" s="4" t="s">
        <v>30</v>
      </c>
      <c r="K161" s="148">
        <v>67641119</v>
      </c>
      <c r="M161" s="4" t="s">
        <v>32</v>
      </c>
      <c r="N161" s="4" t="s">
        <v>46</v>
      </c>
      <c r="O161" s="4" t="s">
        <v>47</v>
      </c>
      <c r="P161" s="4" t="s">
        <v>48</v>
      </c>
      <c r="Q161" s="4">
        <v>1</v>
      </c>
      <c r="R161" s="130">
        <v>6.5</v>
      </c>
      <c r="S161" s="130">
        <f t="shared" si="9"/>
        <v>6.5</v>
      </c>
      <c r="T161" s="130">
        <f t="shared" si="10"/>
        <v>1.17</v>
      </c>
      <c r="U161" s="130">
        <v>5.33</v>
      </c>
      <c r="V161" s="130">
        <f t="shared" si="11"/>
        <v>5.33</v>
      </c>
      <c r="W161" s="5">
        <v>42413</v>
      </c>
      <c r="X161" s="4" t="s">
        <v>59</v>
      </c>
      <c r="Y161" s="4" t="s">
        <v>60</v>
      </c>
      <c r="Z161" s="4" t="s">
        <v>61</v>
      </c>
      <c r="AA161" s="5">
        <v>42409</v>
      </c>
      <c r="AB161" s="4" t="s">
        <v>812</v>
      </c>
      <c r="AC161" s="146" t="s">
        <v>2302</v>
      </c>
    </row>
    <row r="162" spans="1:29" s="4" customFormat="1">
      <c r="A162" s="4" t="s">
        <v>27</v>
      </c>
      <c r="B162" s="4" t="s">
        <v>28</v>
      </c>
      <c r="C162" s="4" t="s">
        <v>807</v>
      </c>
      <c r="D162" s="5">
        <v>42409</v>
      </c>
      <c r="E162" s="5">
        <v>42439</v>
      </c>
      <c r="F162" s="130">
        <v>0</v>
      </c>
      <c r="G162" s="130">
        <v>0</v>
      </c>
      <c r="I162" s="4" t="s">
        <v>30</v>
      </c>
      <c r="K162" s="148">
        <v>67653418</v>
      </c>
      <c r="M162" s="4" t="s">
        <v>32</v>
      </c>
      <c r="N162" s="4" t="s">
        <v>46</v>
      </c>
      <c r="O162" s="4" t="s">
        <v>47</v>
      </c>
      <c r="P162" s="4" t="s">
        <v>48</v>
      </c>
      <c r="Q162" s="4">
        <v>1</v>
      </c>
      <c r="R162" s="130">
        <v>6.5</v>
      </c>
      <c r="S162" s="130">
        <f t="shared" si="9"/>
        <v>6.5</v>
      </c>
      <c r="T162" s="130">
        <f t="shared" si="10"/>
        <v>1.17</v>
      </c>
      <c r="U162" s="130">
        <v>5.33</v>
      </c>
      <c r="V162" s="130">
        <f t="shared" si="11"/>
        <v>5.33</v>
      </c>
      <c r="W162" s="5">
        <v>42413</v>
      </c>
      <c r="X162" s="4" t="s">
        <v>498</v>
      </c>
      <c r="Y162" s="4" t="s">
        <v>499</v>
      </c>
      <c r="Z162" s="4" t="s">
        <v>61</v>
      </c>
      <c r="AA162" s="5">
        <v>42409</v>
      </c>
      <c r="AB162" s="4" t="s">
        <v>816</v>
      </c>
      <c r="AC162" s="146" t="s">
        <v>2302</v>
      </c>
    </row>
    <row r="163" spans="1:29" s="4" customFormat="1">
      <c r="A163" s="4" t="s">
        <v>27</v>
      </c>
      <c r="B163" s="4" t="s">
        <v>28</v>
      </c>
      <c r="C163" s="4" t="s">
        <v>807</v>
      </c>
      <c r="D163" s="5">
        <v>42409</v>
      </c>
      <c r="E163" s="5">
        <v>42439</v>
      </c>
      <c r="F163" s="130">
        <v>0</v>
      </c>
      <c r="G163" s="130">
        <v>0</v>
      </c>
      <c r="I163" s="4" t="s">
        <v>30</v>
      </c>
      <c r="K163" s="148" t="s">
        <v>94</v>
      </c>
      <c r="M163" s="4" t="s">
        <v>32</v>
      </c>
      <c r="N163" s="4" t="s">
        <v>186</v>
      </c>
      <c r="O163" s="4" t="s">
        <v>187</v>
      </c>
      <c r="P163" s="4" t="s">
        <v>48</v>
      </c>
      <c r="Q163" s="4">
        <v>1</v>
      </c>
      <c r="R163" s="130">
        <v>10.39</v>
      </c>
      <c r="S163" s="130">
        <f t="shared" si="9"/>
        <v>10.39</v>
      </c>
      <c r="T163" s="130">
        <f t="shared" si="10"/>
        <v>1.870000000000001</v>
      </c>
      <c r="U163" s="130">
        <v>8.52</v>
      </c>
      <c r="V163" s="130">
        <f t="shared" si="11"/>
        <v>8.52</v>
      </c>
      <c r="W163" s="5">
        <v>42413</v>
      </c>
      <c r="X163" s="4" t="s">
        <v>534</v>
      </c>
      <c r="Y163" s="4" t="s">
        <v>535</v>
      </c>
      <c r="Z163" s="4" t="s">
        <v>291</v>
      </c>
      <c r="AA163" s="5">
        <v>42409</v>
      </c>
      <c r="AB163" s="4" t="s">
        <v>873</v>
      </c>
      <c r="AC163" s="146" t="s">
        <v>2302</v>
      </c>
    </row>
    <row r="164" spans="1:29" s="4" customFormat="1">
      <c r="A164" s="4" t="s">
        <v>27</v>
      </c>
      <c r="B164" s="4" t="s">
        <v>28</v>
      </c>
      <c r="C164" s="4" t="s">
        <v>807</v>
      </c>
      <c r="D164" s="5">
        <v>42409</v>
      </c>
      <c r="E164" s="5">
        <v>42439</v>
      </c>
      <c r="F164" s="130">
        <v>0</v>
      </c>
      <c r="G164" s="130">
        <v>0</v>
      </c>
      <c r="I164" s="4" t="s">
        <v>30</v>
      </c>
      <c r="K164" s="148">
        <v>19999999</v>
      </c>
      <c r="M164" s="4" t="s">
        <v>32</v>
      </c>
      <c r="N164" s="4" t="s">
        <v>186</v>
      </c>
      <c r="O164" s="4" t="s">
        <v>187</v>
      </c>
      <c r="P164" s="4" t="s">
        <v>48</v>
      </c>
      <c r="Q164" s="4">
        <v>1</v>
      </c>
      <c r="R164" s="130">
        <v>10.39</v>
      </c>
      <c r="S164" s="130">
        <f t="shared" si="9"/>
        <v>10.39</v>
      </c>
      <c r="T164" s="130">
        <f t="shared" si="10"/>
        <v>1.870000000000001</v>
      </c>
      <c r="U164" s="130">
        <v>8.52</v>
      </c>
      <c r="V164" s="130">
        <f t="shared" si="11"/>
        <v>8.52</v>
      </c>
      <c r="W164" s="5">
        <v>42413</v>
      </c>
      <c r="X164" s="4" t="s">
        <v>54</v>
      </c>
      <c r="Y164" s="4" t="s">
        <v>55</v>
      </c>
      <c r="Z164" s="4" t="s">
        <v>56</v>
      </c>
      <c r="AA164" s="5">
        <v>42409</v>
      </c>
      <c r="AB164" s="4" t="s">
        <v>817</v>
      </c>
      <c r="AC164" s="146" t="s">
        <v>2302</v>
      </c>
    </row>
    <row r="165" spans="1:29" s="4" customFormat="1">
      <c r="A165" s="4" t="s">
        <v>27</v>
      </c>
      <c r="B165" s="4" t="s">
        <v>28</v>
      </c>
      <c r="C165" s="4" t="s">
        <v>807</v>
      </c>
      <c r="D165" s="5">
        <v>42409</v>
      </c>
      <c r="E165" s="5">
        <v>42439</v>
      </c>
      <c r="F165" s="130">
        <v>0</v>
      </c>
      <c r="G165" s="130">
        <v>0</v>
      </c>
      <c r="I165" s="4" t="s">
        <v>30</v>
      </c>
      <c r="K165" s="148">
        <v>19999999</v>
      </c>
      <c r="M165" s="4" t="s">
        <v>32</v>
      </c>
      <c r="N165" s="4" t="s">
        <v>186</v>
      </c>
      <c r="O165" s="4" t="s">
        <v>187</v>
      </c>
      <c r="P165" s="4" t="s">
        <v>48</v>
      </c>
      <c r="Q165" s="4">
        <v>1</v>
      </c>
      <c r="R165" s="130">
        <v>10.39</v>
      </c>
      <c r="S165" s="130">
        <f t="shared" si="9"/>
        <v>10.39</v>
      </c>
      <c r="T165" s="130">
        <f t="shared" si="10"/>
        <v>1.870000000000001</v>
      </c>
      <c r="U165" s="130">
        <v>8.52</v>
      </c>
      <c r="V165" s="130">
        <f t="shared" si="11"/>
        <v>8.52</v>
      </c>
      <c r="W165" s="5">
        <v>42413</v>
      </c>
      <c r="X165" s="4" t="s">
        <v>54</v>
      </c>
      <c r="Y165" s="4" t="s">
        <v>55</v>
      </c>
      <c r="Z165" s="4" t="s">
        <v>56</v>
      </c>
      <c r="AA165" s="5">
        <v>42409</v>
      </c>
      <c r="AB165" s="4" t="s">
        <v>818</v>
      </c>
      <c r="AC165" s="146" t="s">
        <v>2302</v>
      </c>
    </row>
    <row r="166" spans="1:29" s="4" customFormat="1">
      <c r="A166" s="4" t="s">
        <v>27</v>
      </c>
      <c r="B166" s="4" t="s">
        <v>28</v>
      </c>
      <c r="C166" s="4" t="s">
        <v>807</v>
      </c>
      <c r="D166" s="5">
        <v>42409</v>
      </c>
      <c r="E166" s="5">
        <v>42439</v>
      </c>
      <c r="F166" s="130">
        <v>0</v>
      </c>
      <c r="G166" s="130">
        <v>0</v>
      </c>
      <c r="I166" s="4" t="s">
        <v>30</v>
      </c>
      <c r="K166" s="148">
        <v>19999999</v>
      </c>
      <c r="M166" s="4" t="s">
        <v>32</v>
      </c>
      <c r="N166" s="4" t="s">
        <v>186</v>
      </c>
      <c r="O166" s="4" t="s">
        <v>187</v>
      </c>
      <c r="P166" s="4" t="s">
        <v>48</v>
      </c>
      <c r="Q166" s="4">
        <v>1</v>
      </c>
      <c r="R166" s="130">
        <v>10.39</v>
      </c>
      <c r="S166" s="130">
        <f t="shared" si="9"/>
        <v>10.39</v>
      </c>
      <c r="T166" s="130">
        <f t="shared" si="10"/>
        <v>1.870000000000001</v>
      </c>
      <c r="U166" s="130">
        <v>8.52</v>
      </c>
      <c r="V166" s="130">
        <f t="shared" si="11"/>
        <v>8.52</v>
      </c>
      <c r="W166" s="5">
        <v>42413</v>
      </c>
      <c r="X166" s="4" t="s">
        <v>54</v>
      </c>
      <c r="Y166" s="4" t="s">
        <v>55</v>
      </c>
      <c r="Z166" s="4" t="s">
        <v>56</v>
      </c>
      <c r="AA166" s="5">
        <v>42409</v>
      </c>
      <c r="AB166" s="4" t="s">
        <v>819</v>
      </c>
      <c r="AC166" s="146" t="s">
        <v>2302</v>
      </c>
    </row>
    <row r="167" spans="1:29" s="4" customFormat="1">
      <c r="A167" s="4" t="s">
        <v>27</v>
      </c>
      <c r="B167" s="4" t="s">
        <v>28</v>
      </c>
      <c r="C167" s="4" t="s">
        <v>807</v>
      </c>
      <c r="D167" s="5">
        <v>42409</v>
      </c>
      <c r="E167" s="5">
        <v>42439</v>
      </c>
      <c r="F167" s="130">
        <v>0</v>
      </c>
      <c r="G167" s="130">
        <v>0</v>
      </c>
      <c r="I167" s="4" t="s">
        <v>30</v>
      </c>
      <c r="K167" s="148">
        <v>19999999</v>
      </c>
      <c r="M167" s="4" t="s">
        <v>32</v>
      </c>
      <c r="N167" s="4" t="s">
        <v>186</v>
      </c>
      <c r="O167" s="4" t="s">
        <v>187</v>
      </c>
      <c r="P167" s="4" t="s">
        <v>48</v>
      </c>
      <c r="Q167" s="4">
        <v>1</v>
      </c>
      <c r="R167" s="130">
        <v>10.39</v>
      </c>
      <c r="S167" s="130">
        <f t="shared" si="9"/>
        <v>10.39</v>
      </c>
      <c r="T167" s="130">
        <f t="shared" si="10"/>
        <v>1.870000000000001</v>
      </c>
      <c r="U167" s="130">
        <v>8.52</v>
      </c>
      <c r="V167" s="130">
        <f t="shared" si="11"/>
        <v>8.52</v>
      </c>
      <c r="W167" s="5">
        <v>42413</v>
      </c>
      <c r="X167" s="4" t="s">
        <v>54</v>
      </c>
      <c r="Y167" s="4" t="s">
        <v>55</v>
      </c>
      <c r="Z167" s="4" t="s">
        <v>56</v>
      </c>
      <c r="AA167" s="5">
        <v>42409</v>
      </c>
      <c r="AB167" s="4" t="s">
        <v>881</v>
      </c>
      <c r="AC167" s="146" t="s">
        <v>2302</v>
      </c>
    </row>
    <row r="168" spans="1:29" s="4" customFormat="1">
      <c r="A168" s="4" t="s">
        <v>27</v>
      </c>
      <c r="B168" s="4" t="s">
        <v>28</v>
      </c>
      <c r="C168" s="4" t="s">
        <v>807</v>
      </c>
      <c r="D168" s="5">
        <v>42409</v>
      </c>
      <c r="E168" s="5">
        <v>42439</v>
      </c>
      <c r="F168" s="130">
        <v>0</v>
      </c>
      <c r="G168" s="130">
        <v>0</v>
      </c>
      <c r="I168" s="4" t="s">
        <v>30</v>
      </c>
      <c r="K168" s="148">
        <v>19999999</v>
      </c>
      <c r="M168" s="4" t="s">
        <v>32</v>
      </c>
      <c r="N168" s="4" t="s">
        <v>186</v>
      </c>
      <c r="O168" s="4" t="s">
        <v>187</v>
      </c>
      <c r="P168" s="4" t="s">
        <v>48</v>
      </c>
      <c r="Q168" s="4">
        <v>1</v>
      </c>
      <c r="R168" s="130">
        <v>10.39</v>
      </c>
      <c r="S168" s="130">
        <f t="shared" si="9"/>
        <v>10.39</v>
      </c>
      <c r="T168" s="130">
        <f t="shared" si="10"/>
        <v>1.870000000000001</v>
      </c>
      <c r="U168" s="130">
        <v>8.52</v>
      </c>
      <c r="V168" s="130">
        <f t="shared" si="11"/>
        <v>8.52</v>
      </c>
      <c r="W168" s="5">
        <v>42413</v>
      </c>
      <c r="X168" s="4" t="s">
        <v>54</v>
      </c>
      <c r="Y168" s="4" t="s">
        <v>55</v>
      </c>
      <c r="Z168" s="4" t="s">
        <v>56</v>
      </c>
      <c r="AA168" s="5">
        <v>42409</v>
      </c>
      <c r="AB168" s="4" t="s">
        <v>887</v>
      </c>
      <c r="AC168" s="146" t="s">
        <v>2302</v>
      </c>
    </row>
    <row r="169" spans="1:29" s="4" customFormat="1">
      <c r="A169" s="4" t="s">
        <v>27</v>
      </c>
      <c r="B169" s="4" t="s">
        <v>28</v>
      </c>
      <c r="C169" s="4" t="s">
        <v>807</v>
      </c>
      <c r="D169" s="5">
        <v>42409</v>
      </c>
      <c r="E169" s="5">
        <v>42439</v>
      </c>
      <c r="F169" s="130">
        <v>0</v>
      </c>
      <c r="G169" s="130">
        <v>0</v>
      </c>
      <c r="I169" s="4" t="s">
        <v>30</v>
      </c>
      <c r="K169" s="148" t="s">
        <v>94</v>
      </c>
      <c r="M169" s="4" t="s">
        <v>32</v>
      </c>
      <c r="N169" s="4" t="s">
        <v>186</v>
      </c>
      <c r="O169" s="4" t="s">
        <v>187</v>
      </c>
      <c r="P169" s="4" t="s">
        <v>48</v>
      </c>
      <c r="Q169" s="4">
        <v>1</v>
      </c>
      <c r="R169" s="130">
        <v>10.39</v>
      </c>
      <c r="S169" s="130">
        <f t="shared" si="9"/>
        <v>10.39</v>
      </c>
      <c r="T169" s="130">
        <f t="shared" si="10"/>
        <v>1.870000000000001</v>
      </c>
      <c r="U169" s="130">
        <v>8.52</v>
      </c>
      <c r="V169" s="130">
        <f t="shared" si="11"/>
        <v>8.52</v>
      </c>
      <c r="W169" s="5">
        <v>42413</v>
      </c>
      <c r="X169" s="4" t="s">
        <v>95</v>
      </c>
      <c r="Y169" s="4" t="s">
        <v>96</v>
      </c>
      <c r="Z169" s="4" t="s">
        <v>78</v>
      </c>
      <c r="AA169" s="5">
        <v>42409</v>
      </c>
      <c r="AB169" s="4" t="s">
        <v>820</v>
      </c>
      <c r="AC169" s="146" t="s">
        <v>2302</v>
      </c>
    </row>
    <row r="170" spans="1:29" s="4" customFormat="1">
      <c r="A170" s="4" t="s">
        <v>27</v>
      </c>
      <c r="B170" s="4" t="s">
        <v>28</v>
      </c>
      <c r="C170" s="4" t="s">
        <v>807</v>
      </c>
      <c r="D170" s="5">
        <v>42409</v>
      </c>
      <c r="E170" s="5">
        <v>42439</v>
      </c>
      <c r="F170" s="130">
        <v>0</v>
      </c>
      <c r="G170" s="130">
        <v>0</v>
      </c>
      <c r="I170" s="4" t="s">
        <v>30</v>
      </c>
      <c r="K170" s="148" t="s">
        <v>94</v>
      </c>
      <c r="M170" s="4" t="s">
        <v>32</v>
      </c>
      <c r="N170" s="4" t="s">
        <v>186</v>
      </c>
      <c r="O170" s="4" t="s">
        <v>187</v>
      </c>
      <c r="P170" s="4" t="s">
        <v>48</v>
      </c>
      <c r="Q170" s="4">
        <v>1</v>
      </c>
      <c r="R170" s="130">
        <v>10.39</v>
      </c>
      <c r="S170" s="130">
        <f t="shared" si="9"/>
        <v>10.39</v>
      </c>
      <c r="T170" s="130">
        <f t="shared" si="10"/>
        <v>1.870000000000001</v>
      </c>
      <c r="U170" s="130">
        <v>8.52</v>
      </c>
      <c r="V170" s="130">
        <f t="shared" si="11"/>
        <v>8.52</v>
      </c>
      <c r="W170" s="5">
        <v>42413</v>
      </c>
      <c r="X170" s="4" t="s">
        <v>95</v>
      </c>
      <c r="Y170" s="4" t="s">
        <v>96</v>
      </c>
      <c r="Z170" s="4" t="s">
        <v>78</v>
      </c>
      <c r="AA170" s="5">
        <v>42409</v>
      </c>
      <c r="AB170" s="4" t="s">
        <v>821</v>
      </c>
      <c r="AC170" s="146" t="s">
        <v>2302</v>
      </c>
    </row>
    <row r="171" spans="1:29" s="4" customFormat="1">
      <c r="A171" s="4" t="s">
        <v>27</v>
      </c>
      <c r="B171" s="4" t="s">
        <v>28</v>
      </c>
      <c r="C171" s="4" t="s">
        <v>807</v>
      </c>
      <c r="D171" s="5">
        <v>42409</v>
      </c>
      <c r="E171" s="5">
        <v>42439</v>
      </c>
      <c r="F171" s="130">
        <v>0</v>
      </c>
      <c r="G171" s="130">
        <v>0</v>
      </c>
      <c r="I171" s="4" t="s">
        <v>30</v>
      </c>
      <c r="K171" s="148" t="s">
        <v>94</v>
      </c>
      <c r="M171" s="4" t="s">
        <v>32</v>
      </c>
      <c r="N171" s="4" t="s">
        <v>186</v>
      </c>
      <c r="O171" s="4" t="s">
        <v>187</v>
      </c>
      <c r="P171" s="4" t="s">
        <v>48</v>
      </c>
      <c r="Q171" s="4">
        <v>1</v>
      </c>
      <c r="R171" s="130">
        <v>10.39</v>
      </c>
      <c r="S171" s="130">
        <f t="shared" si="9"/>
        <v>10.39</v>
      </c>
      <c r="T171" s="130">
        <f t="shared" si="10"/>
        <v>1.870000000000001</v>
      </c>
      <c r="U171" s="130">
        <v>8.52</v>
      </c>
      <c r="V171" s="130">
        <f t="shared" si="11"/>
        <v>8.52</v>
      </c>
      <c r="W171" s="5">
        <v>42413</v>
      </c>
      <c r="X171" s="4" t="s">
        <v>95</v>
      </c>
      <c r="Y171" s="4" t="s">
        <v>96</v>
      </c>
      <c r="Z171" s="4" t="s">
        <v>78</v>
      </c>
      <c r="AA171" s="5">
        <v>42409</v>
      </c>
      <c r="AB171" s="4" t="s">
        <v>822</v>
      </c>
      <c r="AC171" s="146" t="s">
        <v>2302</v>
      </c>
    </row>
    <row r="172" spans="1:29" s="4" customFormat="1">
      <c r="A172" s="4" t="s">
        <v>27</v>
      </c>
      <c r="B172" s="4" t="s">
        <v>28</v>
      </c>
      <c r="C172" s="4" t="s">
        <v>807</v>
      </c>
      <c r="D172" s="5">
        <v>42409</v>
      </c>
      <c r="E172" s="5">
        <v>42439</v>
      </c>
      <c r="F172" s="130">
        <v>0</v>
      </c>
      <c r="G172" s="130">
        <v>0</v>
      </c>
      <c r="I172" s="4" t="s">
        <v>30</v>
      </c>
      <c r="K172" s="148" t="s">
        <v>94</v>
      </c>
      <c r="M172" s="4" t="s">
        <v>32</v>
      </c>
      <c r="N172" s="4" t="s">
        <v>186</v>
      </c>
      <c r="O172" s="4" t="s">
        <v>187</v>
      </c>
      <c r="P172" s="4" t="s">
        <v>48</v>
      </c>
      <c r="Q172" s="4">
        <v>1</v>
      </c>
      <c r="R172" s="130">
        <v>10.39</v>
      </c>
      <c r="S172" s="130">
        <f t="shared" si="9"/>
        <v>10.39</v>
      </c>
      <c r="T172" s="130">
        <f t="shared" si="10"/>
        <v>1.870000000000001</v>
      </c>
      <c r="U172" s="130">
        <v>8.52</v>
      </c>
      <c r="V172" s="130">
        <f t="shared" si="11"/>
        <v>8.52</v>
      </c>
      <c r="W172" s="5">
        <v>42413</v>
      </c>
      <c r="X172" s="4" t="s">
        <v>95</v>
      </c>
      <c r="Y172" s="4" t="s">
        <v>96</v>
      </c>
      <c r="Z172" s="4" t="s">
        <v>78</v>
      </c>
      <c r="AA172" s="5">
        <v>42409</v>
      </c>
      <c r="AB172" s="4" t="s">
        <v>823</v>
      </c>
      <c r="AC172" s="146" t="s">
        <v>2302</v>
      </c>
    </row>
    <row r="173" spans="1:29" s="4" customFormat="1">
      <c r="A173" s="4" t="s">
        <v>27</v>
      </c>
      <c r="B173" s="4" t="s">
        <v>28</v>
      </c>
      <c r="C173" s="4" t="s">
        <v>807</v>
      </c>
      <c r="D173" s="5">
        <v>42409</v>
      </c>
      <c r="E173" s="5">
        <v>42439</v>
      </c>
      <c r="F173" s="130">
        <v>0</v>
      </c>
      <c r="G173" s="130">
        <v>0</v>
      </c>
      <c r="I173" s="4" t="s">
        <v>30</v>
      </c>
      <c r="K173" s="148" t="s">
        <v>94</v>
      </c>
      <c r="M173" s="4" t="s">
        <v>32</v>
      </c>
      <c r="N173" s="4" t="s">
        <v>186</v>
      </c>
      <c r="O173" s="4" t="s">
        <v>187</v>
      </c>
      <c r="P173" s="4" t="s">
        <v>48</v>
      </c>
      <c r="Q173" s="4">
        <v>1</v>
      </c>
      <c r="R173" s="130">
        <v>10.39</v>
      </c>
      <c r="S173" s="130">
        <f t="shared" si="9"/>
        <v>10.39</v>
      </c>
      <c r="T173" s="130">
        <f t="shared" si="10"/>
        <v>1.870000000000001</v>
      </c>
      <c r="U173" s="130">
        <v>8.52</v>
      </c>
      <c r="V173" s="130">
        <f t="shared" si="11"/>
        <v>8.52</v>
      </c>
      <c r="W173" s="5">
        <v>42413</v>
      </c>
      <c r="X173" s="4" t="s">
        <v>95</v>
      </c>
      <c r="Y173" s="4" t="s">
        <v>96</v>
      </c>
      <c r="Z173" s="4" t="s">
        <v>78</v>
      </c>
      <c r="AA173" s="5">
        <v>42409</v>
      </c>
      <c r="AB173" s="4" t="s">
        <v>824</v>
      </c>
      <c r="AC173" s="146" t="s">
        <v>2302</v>
      </c>
    </row>
    <row r="174" spans="1:29" s="4" customFormat="1">
      <c r="A174" s="4" t="s">
        <v>27</v>
      </c>
      <c r="B174" s="4" t="s">
        <v>28</v>
      </c>
      <c r="C174" s="4" t="s">
        <v>807</v>
      </c>
      <c r="D174" s="5">
        <v>42409</v>
      </c>
      <c r="E174" s="5">
        <v>42439</v>
      </c>
      <c r="F174" s="130">
        <v>0</v>
      </c>
      <c r="G174" s="130">
        <v>0</v>
      </c>
      <c r="I174" s="4" t="s">
        <v>30</v>
      </c>
      <c r="K174" s="148" t="s">
        <v>94</v>
      </c>
      <c r="M174" s="4" t="s">
        <v>32</v>
      </c>
      <c r="N174" s="4" t="s">
        <v>186</v>
      </c>
      <c r="O174" s="4" t="s">
        <v>187</v>
      </c>
      <c r="P174" s="4" t="s">
        <v>48</v>
      </c>
      <c r="Q174" s="4">
        <v>1</v>
      </c>
      <c r="R174" s="130">
        <v>10.39</v>
      </c>
      <c r="S174" s="130">
        <f t="shared" si="9"/>
        <v>10.39</v>
      </c>
      <c r="T174" s="130">
        <f t="shared" si="10"/>
        <v>1.870000000000001</v>
      </c>
      <c r="U174" s="130">
        <v>8.52</v>
      </c>
      <c r="V174" s="130">
        <f t="shared" si="11"/>
        <v>8.52</v>
      </c>
      <c r="W174" s="5">
        <v>42413</v>
      </c>
      <c r="X174" s="4" t="s">
        <v>95</v>
      </c>
      <c r="Y174" s="4" t="s">
        <v>96</v>
      </c>
      <c r="Z174" s="4" t="s">
        <v>78</v>
      </c>
      <c r="AA174" s="5">
        <v>42409</v>
      </c>
      <c r="AB174" s="4" t="s">
        <v>825</v>
      </c>
      <c r="AC174" s="146" t="s">
        <v>2302</v>
      </c>
    </row>
    <row r="175" spans="1:29" s="4" customFormat="1">
      <c r="A175" s="4" t="s">
        <v>27</v>
      </c>
      <c r="B175" s="4" t="s">
        <v>28</v>
      </c>
      <c r="C175" s="4" t="s">
        <v>807</v>
      </c>
      <c r="D175" s="5">
        <v>42409</v>
      </c>
      <c r="E175" s="5">
        <v>42439</v>
      </c>
      <c r="F175" s="130">
        <v>0</v>
      </c>
      <c r="G175" s="130">
        <v>0</v>
      </c>
      <c r="I175" s="4" t="s">
        <v>30</v>
      </c>
      <c r="K175" s="148" t="s">
        <v>94</v>
      </c>
      <c r="M175" s="4" t="s">
        <v>32</v>
      </c>
      <c r="N175" s="4" t="s">
        <v>186</v>
      </c>
      <c r="O175" s="4" t="s">
        <v>187</v>
      </c>
      <c r="P175" s="4" t="s">
        <v>48</v>
      </c>
      <c r="Q175" s="4">
        <v>1</v>
      </c>
      <c r="R175" s="130">
        <v>10.39</v>
      </c>
      <c r="S175" s="130">
        <f t="shared" si="9"/>
        <v>10.39</v>
      </c>
      <c r="T175" s="130">
        <f t="shared" si="10"/>
        <v>1.870000000000001</v>
      </c>
      <c r="U175" s="130">
        <v>8.52</v>
      </c>
      <c r="V175" s="130">
        <f t="shared" si="11"/>
        <v>8.52</v>
      </c>
      <c r="W175" s="5">
        <v>42413</v>
      </c>
      <c r="X175" s="4" t="s">
        <v>95</v>
      </c>
      <c r="Y175" s="4" t="s">
        <v>96</v>
      </c>
      <c r="Z175" s="4" t="s">
        <v>78</v>
      </c>
      <c r="AA175" s="5">
        <v>42409</v>
      </c>
      <c r="AB175" s="4" t="s">
        <v>840</v>
      </c>
      <c r="AC175" s="146" t="s">
        <v>2302</v>
      </c>
    </row>
    <row r="176" spans="1:29" s="4" customFormat="1">
      <c r="A176" s="4" t="s">
        <v>27</v>
      </c>
      <c r="B176" s="4" t="s">
        <v>28</v>
      </c>
      <c r="C176" s="4" t="s">
        <v>807</v>
      </c>
      <c r="D176" s="5">
        <v>42409</v>
      </c>
      <c r="E176" s="5">
        <v>42439</v>
      </c>
      <c r="F176" s="130">
        <v>0</v>
      </c>
      <c r="G176" s="130">
        <v>0</v>
      </c>
      <c r="I176" s="4" t="s">
        <v>30</v>
      </c>
      <c r="K176" s="148" t="s">
        <v>94</v>
      </c>
      <c r="M176" s="4" t="s">
        <v>32</v>
      </c>
      <c r="N176" s="4" t="s">
        <v>186</v>
      </c>
      <c r="O176" s="4" t="s">
        <v>187</v>
      </c>
      <c r="P176" s="4" t="s">
        <v>48</v>
      </c>
      <c r="Q176" s="4">
        <v>1</v>
      </c>
      <c r="R176" s="130">
        <v>10.39</v>
      </c>
      <c r="S176" s="130">
        <f t="shared" si="9"/>
        <v>10.39</v>
      </c>
      <c r="T176" s="130">
        <f t="shared" si="10"/>
        <v>1.870000000000001</v>
      </c>
      <c r="U176" s="130">
        <v>8.52</v>
      </c>
      <c r="V176" s="130">
        <f t="shared" si="11"/>
        <v>8.52</v>
      </c>
      <c r="W176" s="5">
        <v>42413</v>
      </c>
      <c r="X176" s="4" t="s">
        <v>95</v>
      </c>
      <c r="Y176" s="4" t="s">
        <v>96</v>
      </c>
      <c r="Z176" s="4" t="s">
        <v>78</v>
      </c>
      <c r="AA176" s="5">
        <v>42409</v>
      </c>
      <c r="AB176" s="4" t="s">
        <v>841</v>
      </c>
      <c r="AC176" s="146" t="s">
        <v>2302</v>
      </c>
    </row>
    <row r="177" spans="1:29" s="4" customFormat="1">
      <c r="A177" s="4" t="s">
        <v>27</v>
      </c>
      <c r="B177" s="4" t="s">
        <v>28</v>
      </c>
      <c r="C177" s="4" t="s">
        <v>807</v>
      </c>
      <c r="D177" s="5">
        <v>42409</v>
      </c>
      <c r="E177" s="5">
        <v>42439</v>
      </c>
      <c r="F177" s="130">
        <v>0</v>
      </c>
      <c r="G177" s="130">
        <v>0</v>
      </c>
      <c r="I177" s="4" t="s">
        <v>30</v>
      </c>
      <c r="K177" s="148" t="s">
        <v>94</v>
      </c>
      <c r="M177" s="4" t="s">
        <v>32</v>
      </c>
      <c r="N177" s="4" t="s">
        <v>186</v>
      </c>
      <c r="O177" s="4" t="s">
        <v>187</v>
      </c>
      <c r="P177" s="4" t="s">
        <v>48</v>
      </c>
      <c r="Q177" s="4">
        <v>1</v>
      </c>
      <c r="R177" s="130">
        <v>10.39</v>
      </c>
      <c r="S177" s="130">
        <f t="shared" si="9"/>
        <v>10.39</v>
      </c>
      <c r="T177" s="130">
        <f t="shared" si="10"/>
        <v>1.870000000000001</v>
      </c>
      <c r="U177" s="130">
        <v>8.52</v>
      </c>
      <c r="V177" s="130">
        <f t="shared" si="11"/>
        <v>8.52</v>
      </c>
      <c r="W177" s="5">
        <v>42413</v>
      </c>
      <c r="X177" s="4" t="s">
        <v>95</v>
      </c>
      <c r="Y177" s="4" t="s">
        <v>96</v>
      </c>
      <c r="Z177" s="4" t="s">
        <v>78</v>
      </c>
      <c r="AA177" s="5">
        <v>42409</v>
      </c>
      <c r="AB177" s="4" t="s">
        <v>842</v>
      </c>
      <c r="AC177" s="146" t="s">
        <v>2302</v>
      </c>
    </row>
    <row r="178" spans="1:29" s="4" customFormat="1">
      <c r="A178" s="4" t="s">
        <v>27</v>
      </c>
      <c r="B178" s="4" t="s">
        <v>28</v>
      </c>
      <c r="C178" s="4" t="s">
        <v>807</v>
      </c>
      <c r="D178" s="5">
        <v>42409</v>
      </c>
      <c r="E178" s="5">
        <v>42439</v>
      </c>
      <c r="F178" s="130">
        <v>0</v>
      </c>
      <c r="G178" s="130">
        <v>0</v>
      </c>
      <c r="I178" s="4" t="s">
        <v>30</v>
      </c>
      <c r="K178" s="148" t="s">
        <v>94</v>
      </c>
      <c r="M178" s="4" t="s">
        <v>32</v>
      </c>
      <c r="N178" s="4" t="s">
        <v>186</v>
      </c>
      <c r="O178" s="4" t="s">
        <v>187</v>
      </c>
      <c r="P178" s="4" t="s">
        <v>48</v>
      </c>
      <c r="Q178" s="4">
        <v>1</v>
      </c>
      <c r="R178" s="130">
        <v>10.39</v>
      </c>
      <c r="S178" s="130">
        <f t="shared" si="9"/>
        <v>10.39</v>
      </c>
      <c r="T178" s="130">
        <f t="shared" si="10"/>
        <v>1.870000000000001</v>
      </c>
      <c r="U178" s="130">
        <v>8.52</v>
      </c>
      <c r="V178" s="130">
        <f t="shared" si="11"/>
        <v>8.52</v>
      </c>
      <c r="W178" s="5">
        <v>42413</v>
      </c>
      <c r="X178" s="4" t="s">
        <v>95</v>
      </c>
      <c r="Y178" s="4" t="s">
        <v>96</v>
      </c>
      <c r="Z178" s="4" t="s">
        <v>78</v>
      </c>
      <c r="AA178" s="5">
        <v>42409</v>
      </c>
      <c r="AB178" s="4" t="s">
        <v>843</v>
      </c>
      <c r="AC178" s="146" t="s">
        <v>2302</v>
      </c>
    </row>
    <row r="179" spans="1:29" s="4" customFormat="1">
      <c r="A179" s="4" t="s">
        <v>27</v>
      </c>
      <c r="B179" s="4" t="s">
        <v>28</v>
      </c>
      <c r="C179" s="4" t="s">
        <v>807</v>
      </c>
      <c r="D179" s="5">
        <v>42409</v>
      </c>
      <c r="E179" s="5">
        <v>42439</v>
      </c>
      <c r="F179" s="130">
        <v>0</v>
      </c>
      <c r="G179" s="130">
        <v>0</v>
      </c>
      <c r="I179" s="4" t="s">
        <v>30</v>
      </c>
      <c r="K179" s="148" t="s">
        <v>94</v>
      </c>
      <c r="M179" s="4" t="s">
        <v>32</v>
      </c>
      <c r="N179" s="4" t="s">
        <v>186</v>
      </c>
      <c r="O179" s="4" t="s">
        <v>187</v>
      </c>
      <c r="P179" s="4" t="s">
        <v>48</v>
      </c>
      <c r="Q179" s="4">
        <v>1</v>
      </c>
      <c r="R179" s="130">
        <v>10.39</v>
      </c>
      <c r="S179" s="130">
        <f t="shared" si="9"/>
        <v>10.39</v>
      </c>
      <c r="T179" s="130">
        <f t="shared" si="10"/>
        <v>1.870000000000001</v>
      </c>
      <c r="U179" s="130">
        <v>8.52</v>
      </c>
      <c r="V179" s="130">
        <f t="shared" si="11"/>
        <v>8.52</v>
      </c>
      <c r="W179" s="5">
        <v>42413</v>
      </c>
      <c r="X179" s="4" t="s">
        <v>95</v>
      </c>
      <c r="Y179" s="4" t="s">
        <v>96</v>
      </c>
      <c r="Z179" s="4" t="s">
        <v>78</v>
      </c>
      <c r="AA179" s="5">
        <v>42409</v>
      </c>
      <c r="AB179" s="4" t="s">
        <v>844</v>
      </c>
      <c r="AC179" s="146" t="s">
        <v>2302</v>
      </c>
    </row>
    <row r="180" spans="1:29" s="4" customFormat="1">
      <c r="A180" s="4" t="s">
        <v>27</v>
      </c>
      <c r="B180" s="4" t="s">
        <v>28</v>
      </c>
      <c r="C180" s="4" t="s">
        <v>807</v>
      </c>
      <c r="D180" s="5">
        <v>42409</v>
      </c>
      <c r="E180" s="5">
        <v>42439</v>
      </c>
      <c r="F180" s="130">
        <v>0</v>
      </c>
      <c r="G180" s="130">
        <v>0</v>
      </c>
      <c r="I180" s="4" t="s">
        <v>30</v>
      </c>
      <c r="K180" s="148" t="s">
        <v>94</v>
      </c>
      <c r="M180" s="4" t="s">
        <v>32</v>
      </c>
      <c r="N180" s="4" t="s">
        <v>186</v>
      </c>
      <c r="O180" s="4" t="s">
        <v>187</v>
      </c>
      <c r="P180" s="4" t="s">
        <v>48</v>
      </c>
      <c r="Q180" s="4">
        <v>3</v>
      </c>
      <c r="R180" s="130">
        <v>10.39</v>
      </c>
      <c r="S180" s="130">
        <f t="shared" si="9"/>
        <v>31.17</v>
      </c>
      <c r="T180" s="130">
        <f t="shared" si="10"/>
        <v>5.610000000000003</v>
      </c>
      <c r="U180" s="130">
        <v>8.52</v>
      </c>
      <c r="V180" s="130">
        <f t="shared" si="11"/>
        <v>25.56</v>
      </c>
      <c r="W180" s="5">
        <v>42413</v>
      </c>
      <c r="X180" s="4" t="s">
        <v>534</v>
      </c>
      <c r="Y180" s="4" t="s">
        <v>535</v>
      </c>
      <c r="Z180" s="4" t="s">
        <v>291</v>
      </c>
      <c r="AA180" s="5">
        <v>42409</v>
      </c>
      <c r="AB180" s="4" t="s">
        <v>873</v>
      </c>
      <c r="AC180" s="146" t="s">
        <v>2302</v>
      </c>
    </row>
    <row r="181" spans="1:29" s="4" customFormat="1">
      <c r="A181" s="4" t="s">
        <v>27</v>
      </c>
      <c r="B181" s="4" t="s">
        <v>28</v>
      </c>
      <c r="C181" s="4" t="s">
        <v>807</v>
      </c>
      <c r="D181" s="5">
        <v>42409</v>
      </c>
      <c r="E181" s="5">
        <v>42439</v>
      </c>
      <c r="F181" s="130">
        <v>0</v>
      </c>
      <c r="G181" s="130">
        <v>0</v>
      </c>
      <c r="I181" s="4" t="s">
        <v>30</v>
      </c>
      <c r="K181" s="148" t="s">
        <v>94</v>
      </c>
      <c r="M181" s="4" t="s">
        <v>32</v>
      </c>
      <c r="N181" s="4" t="s">
        <v>186</v>
      </c>
      <c r="O181" s="4" t="s">
        <v>187</v>
      </c>
      <c r="P181" s="4" t="s">
        <v>48</v>
      </c>
      <c r="Q181" s="4">
        <v>3</v>
      </c>
      <c r="R181" s="130">
        <v>10.39</v>
      </c>
      <c r="S181" s="130">
        <f t="shared" si="9"/>
        <v>31.17</v>
      </c>
      <c r="T181" s="130">
        <f t="shared" si="10"/>
        <v>5.610000000000003</v>
      </c>
      <c r="U181" s="130">
        <v>8.52</v>
      </c>
      <c r="V181" s="130">
        <f t="shared" si="11"/>
        <v>25.56</v>
      </c>
      <c r="W181" s="5">
        <v>42413</v>
      </c>
      <c r="X181" s="4" t="s">
        <v>332</v>
      </c>
      <c r="Y181" s="4" t="s">
        <v>333</v>
      </c>
      <c r="Z181" s="4" t="s">
        <v>38</v>
      </c>
      <c r="AA181" s="5">
        <v>42409</v>
      </c>
      <c r="AB181" s="4" t="s">
        <v>874</v>
      </c>
      <c r="AC181" s="146" t="s">
        <v>2302</v>
      </c>
    </row>
    <row r="182" spans="1:29" s="4" customFormat="1">
      <c r="A182" s="4" t="s">
        <v>27</v>
      </c>
      <c r="B182" s="4" t="s">
        <v>28</v>
      </c>
      <c r="C182" s="4" t="s">
        <v>807</v>
      </c>
      <c r="D182" s="5">
        <v>42409</v>
      </c>
      <c r="E182" s="5">
        <v>42439</v>
      </c>
      <c r="F182" s="130">
        <v>0</v>
      </c>
      <c r="G182" s="130">
        <v>0</v>
      </c>
      <c r="I182" s="4" t="s">
        <v>30</v>
      </c>
      <c r="K182" s="148" t="s">
        <v>94</v>
      </c>
      <c r="M182" s="4" t="s">
        <v>32</v>
      </c>
      <c r="N182" s="4" t="s">
        <v>186</v>
      </c>
      <c r="O182" s="4" t="s">
        <v>187</v>
      </c>
      <c r="P182" s="4" t="s">
        <v>48</v>
      </c>
      <c r="Q182" s="4">
        <v>15</v>
      </c>
      <c r="R182" s="130">
        <v>10.39</v>
      </c>
      <c r="S182" s="130">
        <f t="shared" si="9"/>
        <v>155.85000000000002</v>
      </c>
      <c r="T182" s="130">
        <f t="shared" si="10"/>
        <v>28.050000000000015</v>
      </c>
      <c r="U182" s="130">
        <v>8.52</v>
      </c>
      <c r="V182" s="130">
        <f t="shared" si="11"/>
        <v>127.8</v>
      </c>
      <c r="W182" s="5">
        <v>42413</v>
      </c>
      <c r="X182" s="4" t="s">
        <v>534</v>
      </c>
      <c r="Y182" s="4" t="s">
        <v>535</v>
      </c>
      <c r="Z182" s="4" t="s">
        <v>291</v>
      </c>
      <c r="AA182" s="5">
        <v>42409</v>
      </c>
      <c r="AB182" s="4" t="s">
        <v>873</v>
      </c>
      <c r="AC182" s="146" t="s">
        <v>2302</v>
      </c>
    </row>
    <row r="183" spans="1:29" s="4" customFormat="1">
      <c r="A183" s="4" t="s">
        <v>27</v>
      </c>
      <c r="B183" s="4" t="s">
        <v>28</v>
      </c>
      <c r="C183" s="4" t="s">
        <v>807</v>
      </c>
      <c r="D183" s="5">
        <v>42409</v>
      </c>
      <c r="E183" s="5">
        <v>42439</v>
      </c>
      <c r="F183" s="130">
        <v>0</v>
      </c>
      <c r="G183" s="130">
        <v>0</v>
      </c>
      <c r="I183" s="4" t="s">
        <v>30</v>
      </c>
      <c r="K183" s="148" t="s">
        <v>857</v>
      </c>
      <c r="M183" s="4" t="s">
        <v>32</v>
      </c>
      <c r="N183" s="4" t="s">
        <v>186</v>
      </c>
      <c r="O183" s="4" t="s">
        <v>187</v>
      </c>
      <c r="P183" s="4" t="s">
        <v>48</v>
      </c>
      <c r="Q183" s="4">
        <v>1</v>
      </c>
      <c r="R183" s="130">
        <v>10.39</v>
      </c>
      <c r="S183" s="130">
        <f t="shared" si="9"/>
        <v>10.39</v>
      </c>
      <c r="T183" s="130">
        <f t="shared" si="10"/>
        <v>1.870000000000001</v>
      </c>
      <c r="U183" s="130">
        <v>8.52</v>
      </c>
      <c r="V183" s="130">
        <f t="shared" si="11"/>
        <v>8.52</v>
      </c>
      <c r="W183" s="5">
        <v>42413</v>
      </c>
      <c r="X183" s="4" t="s">
        <v>875</v>
      </c>
      <c r="Y183" s="4" t="s">
        <v>876</v>
      </c>
      <c r="Z183" s="4" t="s">
        <v>38</v>
      </c>
      <c r="AA183" s="5">
        <v>42409</v>
      </c>
      <c r="AB183" s="4" t="s">
        <v>877</v>
      </c>
      <c r="AC183" s="146" t="s">
        <v>2302</v>
      </c>
    </row>
    <row r="184" spans="1:29" s="4" customFormat="1">
      <c r="A184" s="4" t="s">
        <v>27</v>
      </c>
      <c r="B184" s="4" t="s">
        <v>28</v>
      </c>
      <c r="C184" s="4" t="s">
        <v>807</v>
      </c>
      <c r="D184" s="5">
        <v>42409</v>
      </c>
      <c r="E184" s="5">
        <v>42439</v>
      </c>
      <c r="F184" s="130">
        <v>0</v>
      </c>
      <c r="G184" s="130">
        <v>0</v>
      </c>
      <c r="I184" s="4" t="s">
        <v>30</v>
      </c>
      <c r="K184" s="148" t="s">
        <v>853</v>
      </c>
      <c r="M184" s="4" t="s">
        <v>32</v>
      </c>
      <c r="N184" s="4" t="s">
        <v>186</v>
      </c>
      <c r="O184" s="4" t="s">
        <v>187</v>
      </c>
      <c r="P184" s="4" t="s">
        <v>48</v>
      </c>
      <c r="Q184" s="4">
        <v>2</v>
      </c>
      <c r="R184" s="130">
        <v>10.39</v>
      </c>
      <c r="S184" s="130">
        <f t="shared" si="9"/>
        <v>20.78</v>
      </c>
      <c r="T184" s="130">
        <f t="shared" si="10"/>
        <v>3.740000000000002</v>
      </c>
      <c r="U184" s="130">
        <v>8.52</v>
      </c>
      <c r="V184" s="130">
        <f t="shared" si="11"/>
        <v>17.04</v>
      </c>
      <c r="W184" s="5">
        <v>42413</v>
      </c>
      <c r="X184" s="4" t="s">
        <v>854</v>
      </c>
      <c r="Y184" s="4" t="s">
        <v>855</v>
      </c>
      <c r="Z184" s="4" t="s">
        <v>38</v>
      </c>
      <c r="AA184" s="5">
        <v>42409</v>
      </c>
      <c r="AB184" s="4" t="s">
        <v>856</v>
      </c>
      <c r="AC184" s="146" t="s">
        <v>2302</v>
      </c>
    </row>
    <row r="185" spans="1:29" s="4" customFormat="1">
      <c r="A185" s="4" t="s">
        <v>27</v>
      </c>
      <c r="B185" s="4" t="s">
        <v>28</v>
      </c>
      <c r="C185" s="4" t="s">
        <v>807</v>
      </c>
      <c r="D185" s="5">
        <v>42409</v>
      </c>
      <c r="E185" s="5">
        <v>42439</v>
      </c>
      <c r="F185" s="130">
        <v>0</v>
      </c>
      <c r="G185" s="130">
        <v>0</v>
      </c>
      <c r="I185" s="4" t="s">
        <v>30</v>
      </c>
      <c r="K185" s="148">
        <v>810693</v>
      </c>
      <c r="M185" s="4" t="s">
        <v>32</v>
      </c>
      <c r="N185" s="4" t="s">
        <v>46</v>
      </c>
      <c r="O185" s="4" t="s">
        <v>47</v>
      </c>
      <c r="P185" s="4" t="s">
        <v>48</v>
      </c>
      <c r="Q185" s="4">
        <v>1</v>
      </c>
      <c r="R185" s="130">
        <v>6.5</v>
      </c>
      <c r="S185" s="130">
        <f t="shared" si="9"/>
        <v>6.5</v>
      </c>
      <c r="T185" s="130">
        <f t="shared" si="10"/>
        <v>1.17</v>
      </c>
      <c r="U185" s="130">
        <v>5.33</v>
      </c>
      <c r="V185" s="130">
        <f t="shared" si="11"/>
        <v>5.33</v>
      </c>
      <c r="W185" s="5">
        <v>42413</v>
      </c>
      <c r="X185" s="4" t="s">
        <v>650</v>
      </c>
      <c r="Y185" s="4" t="s">
        <v>651</v>
      </c>
      <c r="Z185" s="4" t="s">
        <v>38</v>
      </c>
      <c r="AA185" s="5">
        <v>42409</v>
      </c>
      <c r="AB185" s="4" t="s">
        <v>888</v>
      </c>
      <c r="AC185" s="146" t="s">
        <v>2302</v>
      </c>
    </row>
    <row r="186" spans="1:29" s="4" customFormat="1">
      <c r="A186" s="4" t="s">
        <v>27</v>
      </c>
      <c r="B186" s="4" t="s">
        <v>28</v>
      </c>
      <c r="C186" s="4" t="s">
        <v>807</v>
      </c>
      <c r="D186" s="5">
        <v>42409</v>
      </c>
      <c r="E186" s="5">
        <v>42439</v>
      </c>
      <c r="F186" s="130">
        <v>0</v>
      </c>
      <c r="G186" s="130">
        <v>0</v>
      </c>
      <c r="I186" s="4" t="s">
        <v>30</v>
      </c>
      <c r="K186" s="148"/>
      <c r="M186" s="4" t="s">
        <v>32</v>
      </c>
      <c r="N186" s="4" t="s">
        <v>186</v>
      </c>
      <c r="O186" s="4" t="s">
        <v>187</v>
      </c>
      <c r="P186" s="4" t="s">
        <v>48</v>
      </c>
      <c r="Q186" s="4">
        <v>1</v>
      </c>
      <c r="R186" s="130">
        <v>10.39</v>
      </c>
      <c r="S186" s="130">
        <f t="shared" si="9"/>
        <v>10.39</v>
      </c>
      <c r="T186" s="130">
        <f t="shared" si="10"/>
        <v>1.870000000000001</v>
      </c>
      <c r="U186" s="130">
        <v>8.52</v>
      </c>
      <c r="V186" s="130">
        <f t="shared" si="11"/>
        <v>8.52</v>
      </c>
      <c r="W186" s="5">
        <v>42413</v>
      </c>
      <c r="X186" s="4" t="s">
        <v>850</v>
      </c>
      <c r="Y186" s="4" t="s">
        <v>851</v>
      </c>
      <c r="Z186" s="4" t="s">
        <v>38</v>
      </c>
      <c r="AA186" s="5">
        <v>42409</v>
      </c>
      <c r="AB186" s="4" t="s">
        <v>852</v>
      </c>
      <c r="AC186" s="146" t="s">
        <v>2302</v>
      </c>
    </row>
    <row r="187" spans="1:29" s="4" customFormat="1">
      <c r="A187" s="4" t="s">
        <v>27</v>
      </c>
      <c r="B187" s="4" t="s">
        <v>28</v>
      </c>
      <c r="C187" s="4" t="s">
        <v>807</v>
      </c>
      <c r="D187" s="5">
        <v>42409</v>
      </c>
      <c r="E187" s="5">
        <v>42439</v>
      </c>
      <c r="F187" s="130">
        <v>0</v>
      </c>
      <c r="G187" s="130">
        <v>0</v>
      </c>
      <c r="I187" s="4" t="s">
        <v>30</v>
      </c>
      <c r="K187" s="148" t="s">
        <v>831</v>
      </c>
      <c r="M187" s="4" t="s">
        <v>32</v>
      </c>
      <c r="N187" s="4" t="s">
        <v>186</v>
      </c>
      <c r="O187" s="4" t="s">
        <v>187</v>
      </c>
      <c r="P187" s="4" t="s">
        <v>48</v>
      </c>
      <c r="Q187" s="4">
        <v>1</v>
      </c>
      <c r="R187" s="130">
        <v>10.39</v>
      </c>
      <c r="S187" s="130">
        <f t="shared" si="9"/>
        <v>10.39</v>
      </c>
      <c r="T187" s="130">
        <f t="shared" si="10"/>
        <v>1.870000000000001</v>
      </c>
      <c r="U187" s="130">
        <v>8.52</v>
      </c>
      <c r="V187" s="130">
        <f t="shared" si="11"/>
        <v>8.52</v>
      </c>
      <c r="W187" s="5">
        <v>42413</v>
      </c>
      <c r="X187" s="4" t="s">
        <v>832</v>
      </c>
      <c r="Y187" s="4" t="s">
        <v>833</v>
      </c>
      <c r="Z187" s="4" t="s">
        <v>51</v>
      </c>
      <c r="AA187" s="5">
        <v>42409</v>
      </c>
      <c r="AB187" s="4" t="s">
        <v>834</v>
      </c>
      <c r="AC187" s="146" t="s">
        <v>2315</v>
      </c>
    </row>
    <row r="188" spans="1:29" s="4" customFormat="1">
      <c r="A188" s="4" t="s">
        <v>27</v>
      </c>
      <c r="B188" s="4" t="s">
        <v>28</v>
      </c>
      <c r="C188" s="4" t="s">
        <v>807</v>
      </c>
      <c r="D188" s="5">
        <v>42409</v>
      </c>
      <c r="E188" s="5">
        <v>42439</v>
      </c>
      <c r="F188" s="130">
        <v>0</v>
      </c>
      <c r="G188" s="130">
        <v>0</v>
      </c>
      <c r="I188" s="4" t="s">
        <v>30</v>
      </c>
      <c r="K188" s="148" t="s">
        <v>857</v>
      </c>
      <c r="M188" s="4" t="s">
        <v>32</v>
      </c>
      <c r="N188" s="4" t="s">
        <v>186</v>
      </c>
      <c r="O188" s="4" t="s">
        <v>187</v>
      </c>
      <c r="P188" s="4" t="s">
        <v>48</v>
      </c>
      <c r="Q188" s="4">
        <v>1</v>
      </c>
      <c r="R188" s="130">
        <v>10.39</v>
      </c>
      <c r="S188" s="130">
        <f t="shared" si="9"/>
        <v>10.39</v>
      </c>
      <c r="T188" s="130">
        <f t="shared" si="10"/>
        <v>1.870000000000001</v>
      </c>
      <c r="U188" s="130">
        <v>8.52</v>
      </c>
      <c r="V188" s="130">
        <f t="shared" si="11"/>
        <v>8.52</v>
      </c>
      <c r="W188" s="5">
        <v>42413</v>
      </c>
      <c r="X188" s="4" t="s">
        <v>858</v>
      </c>
      <c r="Y188" s="4" t="s">
        <v>859</v>
      </c>
      <c r="Z188" s="4" t="s">
        <v>38</v>
      </c>
      <c r="AA188" s="5">
        <v>42409</v>
      </c>
      <c r="AB188" s="4" t="s">
        <v>860</v>
      </c>
      <c r="AC188" s="146" t="s">
        <v>2302</v>
      </c>
    </row>
    <row r="189" spans="1:29" s="4" customFormat="1">
      <c r="A189" s="4" t="s">
        <v>27</v>
      </c>
      <c r="B189" s="4" t="s">
        <v>28</v>
      </c>
      <c r="C189" s="4" t="s">
        <v>807</v>
      </c>
      <c r="D189" s="5">
        <v>42409</v>
      </c>
      <c r="E189" s="5">
        <v>42439</v>
      </c>
      <c r="F189" s="130">
        <v>0</v>
      </c>
      <c r="G189" s="130">
        <v>0</v>
      </c>
      <c r="I189" s="4" t="s">
        <v>30</v>
      </c>
      <c r="K189" s="148">
        <v>11038</v>
      </c>
      <c r="M189" s="4" t="s">
        <v>32</v>
      </c>
      <c r="N189" s="4" t="s">
        <v>186</v>
      </c>
      <c r="O189" s="4" t="s">
        <v>187</v>
      </c>
      <c r="P189" s="4" t="s">
        <v>48</v>
      </c>
      <c r="Q189" s="4">
        <v>1</v>
      </c>
      <c r="R189" s="130">
        <v>10.39</v>
      </c>
      <c r="S189" s="130">
        <f t="shared" si="9"/>
        <v>10.39</v>
      </c>
      <c r="T189" s="130">
        <f t="shared" si="10"/>
        <v>1.870000000000001</v>
      </c>
      <c r="U189" s="130">
        <v>8.52</v>
      </c>
      <c r="V189" s="130">
        <f t="shared" si="11"/>
        <v>8.52</v>
      </c>
      <c r="W189" s="5">
        <v>42413</v>
      </c>
      <c r="X189" s="4" t="s">
        <v>85</v>
      </c>
      <c r="Y189" s="4" t="s">
        <v>86</v>
      </c>
      <c r="Z189" s="4" t="s">
        <v>38</v>
      </c>
      <c r="AA189" s="5">
        <v>42409</v>
      </c>
      <c r="AB189" s="4" t="s">
        <v>839</v>
      </c>
      <c r="AC189" s="146" t="s">
        <v>2302</v>
      </c>
    </row>
    <row r="190" spans="1:29" s="4" customFormat="1">
      <c r="A190" s="4" t="s">
        <v>27</v>
      </c>
      <c r="B190" s="4" t="s">
        <v>28</v>
      </c>
      <c r="C190" s="4" t="s">
        <v>807</v>
      </c>
      <c r="D190" s="5">
        <v>42409</v>
      </c>
      <c r="E190" s="5">
        <v>42439</v>
      </c>
      <c r="F190" s="130">
        <v>0</v>
      </c>
      <c r="G190" s="130">
        <v>0</v>
      </c>
      <c r="I190" s="4" t="s">
        <v>30</v>
      </c>
      <c r="K190" s="148">
        <v>11038</v>
      </c>
      <c r="M190" s="4" t="s">
        <v>32</v>
      </c>
      <c r="N190" s="4" t="s">
        <v>186</v>
      </c>
      <c r="O190" s="4" t="s">
        <v>187</v>
      </c>
      <c r="P190" s="4" t="s">
        <v>48</v>
      </c>
      <c r="Q190" s="4">
        <v>1</v>
      </c>
      <c r="R190" s="130">
        <v>10.39</v>
      </c>
      <c r="S190" s="130">
        <f t="shared" si="9"/>
        <v>10.39</v>
      </c>
      <c r="T190" s="130">
        <f t="shared" si="10"/>
        <v>1.870000000000001</v>
      </c>
      <c r="U190" s="130">
        <v>8.52</v>
      </c>
      <c r="V190" s="130">
        <f t="shared" si="11"/>
        <v>8.52</v>
      </c>
      <c r="W190" s="5">
        <v>42413</v>
      </c>
      <c r="X190" s="4" t="s">
        <v>85</v>
      </c>
      <c r="Y190" s="4" t="s">
        <v>86</v>
      </c>
      <c r="Z190" s="4" t="s">
        <v>38</v>
      </c>
      <c r="AA190" s="5">
        <v>42409</v>
      </c>
      <c r="AB190" s="4" t="s">
        <v>839</v>
      </c>
      <c r="AC190" s="146" t="s">
        <v>2302</v>
      </c>
    </row>
    <row r="191" spans="1:29" s="4" customFormat="1">
      <c r="A191" s="4" t="s">
        <v>27</v>
      </c>
      <c r="B191" s="4" t="s">
        <v>28</v>
      </c>
      <c r="C191" s="4" t="s">
        <v>807</v>
      </c>
      <c r="D191" s="5">
        <v>42409</v>
      </c>
      <c r="E191" s="5">
        <v>42439</v>
      </c>
      <c r="F191" s="130">
        <v>0</v>
      </c>
      <c r="G191" s="130">
        <v>0</v>
      </c>
      <c r="I191" s="4" t="s">
        <v>30</v>
      </c>
      <c r="K191" s="148" t="s">
        <v>845</v>
      </c>
      <c r="M191" s="4" t="s">
        <v>32</v>
      </c>
      <c r="N191" s="4" t="s">
        <v>186</v>
      </c>
      <c r="O191" s="4" t="s">
        <v>187</v>
      </c>
      <c r="P191" s="4" t="s">
        <v>48</v>
      </c>
      <c r="Q191" s="4">
        <v>1</v>
      </c>
      <c r="R191" s="130">
        <v>10.39</v>
      </c>
      <c r="S191" s="130">
        <f t="shared" si="9"/>
        <v>10.39</v>
      </c>
      <c r="T191" s="130">
        <f t="shared" si="10"/>
        <v>1.870000000000001</v>
      </c>
      <c r="U191" s="130">
        <v>8.52</v>
      </c>
      <c r="V191" s="130">
        <f t="shared" si="11"/>
        <v>8.52</v>
      </c>
      <c r="W191" s="5">
        <v>42413</v>
      </c>
      <c r="X191" s="4" t="s">
        <v>846</v>
      </c>
      <c r="Y191" s="4" t="s">
        <v>847</v>
      </c>
      <c r="Z191" s="4" t="s">
        <v>38</v>
      </c>
      <c r="AA191" s="5">
        <v>42409</v>
      </c>
      <c r="AB191" s="4" t="s">
        <v>848</v>
      </c>
      <c r="AC191" s="146" t="s">
        <v>2302</v>
      </c>
    </row>
    <row r="192" spans="1:29" s="4" customFormat="1">
      <c r="A192" s="4" t="s">
        <v>27</v>
      </c>
      <c r="B192" s="4" t="s">
        <v>28</v>
      </c>
      <c r="C192" s="4" t="s">
        <v>807</v>
      </c>
      <c r="D192" s="5">
        <v>42409</v>
      </c>
      <c r="E192" s="5">
        <v>42439</v>
      </c>
      <c r="F192" s="130">
        <v>0</v>
      </c>
      <c r="G192" s="130">
        <v>0</v>
      </c>
      <c r="I192" s="4" t="s">
        <v>30</v>
      </c>
      <c r="K192" s="148" t="s">
        <v>94</v>
      </c>
      <c r="M192" s="4" t="s">
        <v>32</v>
      </c>
      <c r="N192" s="4" t="s">
        <v>186</v>
      </c>
      <c r="O192" s="4" t="s">
        <v>187</v>
      </c>
      <c r="P192" s="4" t="s">
        <v>48</v>
      </c>
      <c r="Q192" s="4">
        <v>2</v>
      </c>
      <c r="R192" s="130">
        <v>10.39</v>
      </c>
      <c r="S192" s="130">
        <f t="shared" si="9"/>
        <v>20.78</v>
      </c>
      <c r="T192" s="130">
        <f t="shared" si="10"/>
        <v>3.740000000000002</v>
      </c>
      <c r="U192" s="130">
        <v>8.52</v>
      </c>
      <c r="V192" s="130">
        <f t="shared" si="11"/>
        <v>17.04</v>
      </c>
      <c r="W192" s="5">
        <v>42413</v>
      </c>
      <c r="X192" s="4" t="s">
        <v>95</v>
      </c>
      <c r="Y192" s="4" t="s">
        <v>96</v>
      </c>
      <c r="Z192" s="4" t="s">
        <v>78</v>
      </c>
      <c r="AA192" s="5">
        <v>42409</v>
      </c>
      <c r="AB192" s="4" t="s">
        <v>849</v>
      </c>
      <c r="AC192" s="146" t="s">
        <v>2302</v>
      </c>
    </row>
    <row r="193" spans="1:29" s="4" customFormat="1">
      <c r="A193" s="4" t="s">
        <v>27</v>
      </c>
      <c r="B193" s="4" t="s">
        <v>28</v>
      </c>
      <c r="C193" s="4" t="s">
        <v>807</v>
      </c>
      <c r="D193" s="5">
        <v>42409</v>
      </c>
      <c r="E193" s="5">
        <v>42439</v>
      </c>
      <c r="F193" s="130">
        <v>0</v>
      </c>
      <c r="G193" s="130">
        <v>0</v>
      </c>
      <c r="I193" s="4" t="s">
        <v>30</v>
      </c>
      <c r="K193" s="148" t="s">
        <v>94</v>
      </c>
      <c r="M193" s="4" t="s">
        <v>32</v>
      </c>
      <c r="N193" s="4" t="s">
        <v>186</v>
      </c>
      <c r="O193" s="4" t="s">
        <v>187</v>
      </c>
      <c r="P193" s="4" t="s">
        <v>48</v>
      </c>
      <c r="Q193" s="4">
        <v>3</v>
      </c>
      <c r="R193" s="130">
        <v>10.39</v>
      </c>
      <c r="S193" s="130">
        <f t="shared" si="9"/>
        <v>31.17</v>
      </c>
      <c r="T193" s="130">
        <f t="shared" si="10"/>
        <v>5.610000000000003</v>
      </c>
      <c r="U193" s="130">
        <v>8.52</v>
      </c>
      <c r="V193" s="130">
        <f t="shared" si="11"/>
        <v>25.56</v>
      </c>
      <c r="W193" s="5">
        <v>42413</v>
      </c>
      <c r="X193" s="4" t="s">
        <v>95</v>
      </c>
      <c r="Y193" s="4" t="s">
        <v>96</v>
      </c>
      <c r="Z193" s="4" t="s">
        <v>78</v>
      </c>
      <c r="AA193" s="5">
        <v>42409</v>
      </c>
      <c r="AB193" s="4" t="s">
        <v>826</v>
      </c>
      <c r="AC193" s="146" t="s">
        <v>2302</v>
      </c>
    </row>
    <row r="194" spans="1:29" s="4" customFormat="1">
      <c r="A194" s="4" t="s">
        <v>27</v>
      </c>
      <c r="B194" s="4" t="s">
        <v>28</v>
      </c>
      <c r="C194" s="4" t="s">
        <v>807</v>
      </c>
      <c r="D194" s="5">
        <v>42409</v>
      </c>
      <c r="E194" s="5">
        <v>42439</v>
      </c>
      <c r="F194" s="130">
        <v>0</v>
      </c>
      <c r="G194" s="130">
        <v>0</v>
      </c>
      <c r="I194" s="4" t="s">
        <v>30</v>
      </c>
      <c r="K194" s="148">
        <v>375407</v>
      </c>
      <c r="M194" s="4" t="s">
        <v>32</v>
      </c>
      <c r="N194" s="4" t="s">
        <v>186</v>
      </c>
      <c r="O194" s="4" t="s">
        <v>187</v>
      </c>
      <c r="P194" s="4" t="s">
        <v>48</v>
      </c>
      <c r="Q194" s="4">
        <v>1</v>
      </c>
      <c r="R194" s="130">
        <v>10.39</v>
      </c>
      <c r="S194" s="130">
        <f t="shared" si="9"/>
        <v>10.39</v>
      </c>
      <c r="T194" s="130">
        <f t="shared" si="10"/>
        <v>1.870000000000001</v>
      </c>
      <c r="U194" s="130">
        <v>8.52</v>
      </c>
      <c r="V194" s="130">
        <f t="shared" si="11"/>
        <v>8.52</v>
      </c>
      <c r="W194" s="5">
        <v>42413</v>
      </c>
      <c r="X194" s="4" t="s">
        <v>786</v>
      </c>
      <c r="Y194" s="4" t="s">
        <v>787</v>
      </c>
      <c r="Z194" s="4" t="s">
        <v>38</v>
      </c>
      <c r="AA194" s="5">
        <v>42409</v>
      </c>
      <c r="AB194" s="4" t="s">
        <v>861</v>
      </c>
      <c r="AC194" s="146" t="s">
        <v>2302</v>
      </c>
    </row>
    <row r="195" spans="1:29" s="4" customFormat="1">
      <c r="A195" s="4" t="s">
        <v>27</v>
      </c>
      <c r="B195" s="4" t="s">
        <v>28</v>
      </c>
      <c r="C195" s="4" t="s">
        <v>807</v>
      </c>
      <c r="D195" s="5">
        <v>42409</v>
      </c>
      <c r="E195" s="5">
        <v>42439</v>
      </c>
      <c r="F195" s="130">
        <v>0</v>
      </c>
      <c r="G195" s="130">
        <v>0</v>
      </c>
      <c r="I195" s="4" t="s">
        <v>30</v>
      </c>
      <c r="K195" s="148">
        <v>375407</v>
      </c>
      <c r="M195" s="4" t="s">
        <v>32</v>
      </c>
      <c r="N195" s="4" t="s">
        <v>186</v>
      </c>
      <c r="O195" s="4" t="s">
        <v>187</v>
      </c>
      <c r="P195" s="4" t="s">
        <v>48</v>
      </c>
      <c r="Q195" s="4">
        <v>2</v>
      </c>
      <c r="R195" s="130">
        <v>10.39</v>
      </c>
      <c r="S195" s="130">
        <f t="shared" si="9"/>
        <v>20.78</v>
      </c>
      <c r="T195" s="130">
        <f t="shared" si="10"/>
        <v>3.740000000000002</v>
      </c>
      <c r="U195" s="130">
        <v>8.52</v>
      </c>
      <c r="V195" s="130">
        <f t="shared" si="11"/>
        <v>17.04</v>
      </c>
      <c r="W195" s="5">
        <v>42413</v>
      </c>
      <c r="X195" s="4" t="s">
        <v>786</v>
      </c>
      <c r="Y195" s="4" t="s">
        <v>787</v>
      </c>
      <c r="Z195" s="4" t="s">
        <v>38</v>
      </c>
      <c r="AA195" s="5">
        <v>42409</v>
      </c>
      <c r="AB195" s="4" t="s">
        <v>861</v>
      </c>
      <c r="AC195" s="146" t="s">
        <v>2302</v>
      </c>
    </row>
    <row r="196" spans="1:29" s="4" customFormat="1">
      <c r="A196" s="4" t="s">
        <v>27</v>
      </c>
      <c r="B196" s="4" t="s">
        <v>28</v>
      </c>
      <c r="C196" s="4" t="s">
        <v>807</v>
      </c>
      <c r="D196" s="5">
        <v>42409</v>
      </c>
      <c r="E196" s="5">
        <v>42439</v>
      </c>
      <c r="F196" s="130">
        <v>0</v>
      </c>
      <c r="G196" s="130">
        <v>0</v>
      </c>
      <c r="I196" s="4" t="s">
        <v>30</v>
      </c>
      <c r="K196" s="148" t="s">
        <v>869</v>
      </c>
      <c r="M196" s="4" t="s">
        <v>32</v>
      </c>
      <c r="N196" s="4" t="s">
        <v>186</v>
      </c>
      <c r="O196" s="4" t="s">
        <v>187</v>
      </c>
      <c r="P196" s="4" t="s">
        <v>48</v>
      </c>
      <c r="Q196" s="4">
        <v>1</v>
      </c>
      <c r="R196" s="130">
        <v>10.39</v>
      </c>
      <c r="S196" s="130">
        <f t="shared" ref="S196:S259" si="12">Q196*R196</f>
        <v>10.39</v>
      </c>
      <c r="T196" s="130">
        <f t="shared" ref="T196:T259" si="13">(R196-U196)*Q196</f>
        <v>1.870000000000001</v>
      </c>
      <c r="U196" s="130">
        <v>8.52</v>
      </c>
      <c r="V196" s="130">
        <f t="shared" ref="V196:V259" si="14">Q196*U196</f>
        <v>8.52</v>
      </c>
      <c r="W196" s="5">
        <v>42413</v>
      </c>
      <c r="X196" s="4" t="s">
        <v>870</v>
      </c>
      <c r="Y196" s="4" t="s">
        <v>871</v>
      </c>
      <c r="Z196" s="4" t="s">
        <v>38</v>
      </c>
      <c r="AA196" s="5">
        <v>42409</v>
      </c>
      <c r="AB196" s="4" t="s">
        <v>872</v>
      </c>
      <c r="AC196" s="146" t="s">
        <v>2302</v>
      </c>
    </row>
    <row r="197" spans="1:29" s="4" customFormat="1">
      <c r="A197" s="4" t="s">
        <v>27</v>
      </c>
      <c r="B197" s="4" t="s">
        <v>28</v>
      </c>
      <c r="C197" s="4" t="s">
        <v>807</v>
      </c>
      <c r="D197" s="5">
        <v>42409</v>
      </c>
      <c r="E197" s="5">
        <v>42439</v>
      </c>
      <c r="F197" s="130">
        <v>0</v>
      </c>
      <c r="G197" s="130">
        <v>0</v>
      </c>
      <c r="I197" s="4" t="s">
        <v>30</v>
      </c>
      <c r="K197" s="148" t="s">
        <v>94</v>
      </c>
      <c r="M197" s="4" t="s">
        <v>32</v>
      </c>
      <c r="N197" s="4" t="s">
        <v>186</v>
      </c>
      <c r="O197" s="4" t="s">
        <v>187</v>
      </c>
      <c r="P197" s="4" t="s">
        <v>48</v>
      </c>
      <c r="Q197" s="4">
        <v>1</v>
      </c>
      <c r="R197" s="130">
        <v>10.39</v>
      </c>
      <c r="S197" s="130">
        <f t="shared" si="12"/>
        <v>10.39</v>
      </c>
      <c r="T197" s="130">
        <f t="shared" si="13"/>
        <v>1.870000000000001</v>
      </c>
      <c r="U197" s="130">
        <v>8.52</v>
      </c>
      <c r="V197" s="130">
        <f t="shared" si="14"/>
        <v>8.52</v>
      </c>
      <c r="W197" s="5">
        <v>42413</v>
      </c>
      <c r="X197" s="4" t="s">
        <v>862</v>
      </c>
      <c r="Y197" s="4" t="s">
        <v>863</v>
      </c>
      <c r="Z197" s="4" t="s">
        <v>38</v>
      </c>
      <c r="AA197" s="5">
        <v>42409</v>
      </c>
      <c r="AB197" s="4" t="s">
        <v>864</v>
      </c>
      <c r="AC197" s="146" t="s">
        <v>2302</v>
      </c>
    </row>
    <row r="198" spans="1:29" s="4" customFormat="1">
      <c r="A198" s="4" t="s">
        <v>27</v>
      </c>
      <c r="B198" s="4" t="s">
        <v>28</v>
      </c>
      <c r="C198" s="4" t="s">
        <v>807</v>
      </c>
      <c r="D198" s="5">
        <v>42409</v>
      </c>
      <c r="E198" s="5">
        <v>42439</v>
      </c>
      <c r="F198" s="130">
        <v>0</v>
      </c>
      <c r="G198" s="130">
        <v>0</v>
      </c>
      <c r="I198" s="4" t="s">
        <v>30</v>
      </c>
      <c r="K198" s="148" t="s">
        <v>865</v>
      </c>
      <c r="M198" s="4" t="s">
        <v>32</v>
      </c>
      <c r="N198" s="4" t="s">
        <v>186</v>
      </c>
      <c r="O198" s="4" t="s">
        <v>187</v>
      </c>
      <c r="P198" s="4" t="s">
        <v>48</v>
      </c>
      <c r="Q198" s="4">
        <v>1</v>
      </c>
      <c r="R198" s="130">
        <v>10.39</v>
      </c>
      <c r="S198" s="130">
        <f t="shared" si="12"/>
        <v>10.39</v>
      </c>
      <c r="T198" s="130">
        <f t="shared" si="13"/>
        <v>1.870000000000001</v>
      </c>
      <c r="U198" s="130">
        <v>8.52</v>
      </c>
      <c r="V198" s="130">
        <f t="shared" si="14"/>
        <v>8.52</v>
      </c>
      <c r="W198" s="5">
        <v>42413</v>
      </c>
      <c r="X198" s="4" t="s">
        <v>866</v>
      </c>
      <c r="Y198" s="4" t="s">
        <v>867</v>
      </c>
      <c r="Z198" s="4" t="s">
        <v>38</v>
      </c>
      <c r="AA198" s="5">
        <v>42409</v>
      </c>
      <c r="AB198" s="4" t="s">
        <v>868</v>
      </c>
      <c r="AC198" s="146" t="s">
        <v>2302</v>
      </c>
    </row>
    <row r="199" spans="1:29" s="4" customFormat="1">
      <c r="A199" s="4" t="s">
        <v>27</v>
      </c>
      <c r="B199" s="4" t="s">
        <v>28</v>
      </c>
      <c r="C199" s="4" t="s">
        <v>807</v>
      </c>
      <c r="D199" s="5">
        <v>42409</v>
      </c>
      <c r="E199" s="5">
        <v>42439</v>
      </c>
      <c r="F199" s="130">
        <v>0</v>
      </c>
      <c r="G199" s="130">
        <v>0</v>
      </c>
      <c r="I199" s="4" t="s">
        <v>30</v>
      </c>
      <c r="K199" s="148"/>
      <c r="M199" s="4" t="s">
        <v>32</v>
      </c>
      <c r="N199" s="4" t="s">
        <v>186</v>
      </c>
      <c r="O199" s="4" t="s">
        <v>187</v>
      </c>
      <c r="P199" s="4" t="s">
        <v>48</v>
      </c>
      <c r="Q199" s="4">
        <v>1</v>
      </c>
      <c r="R199" s="130">
        <v>10.39</v>
      </c>
      <c r="S199" s="130">
        <f t="shared" si="12"/>
        <v>10.39</v>
      </c>
      <c r="T199" s="130">
        <f t="shared" si="13"/>
        <v>1.870000000000001</v>
      </c>
      <c r="U199" s="130">
        <v>8.52</v>
      </c>
      <c r="V199" s="130">
        <f t="shared" si="14"/>
        <v>8.52</v>
      </c>
      <c r="W199" s="5">
        <v>42413</v>
      </c>
      <c r="X199" s="4" t="s">
        <v>878</v>
      </c>
      <c r="Y199" s="4" t="s">
        <v>879</v>
      </c>
      <c r="Z199" s="4" t="s">
        <v>51</v>
      </c>
      <c r="AA199" s="5">
        <v>42409</v>
      </c>
      <c r="AB199" s="4" t="s">
        <v>880</v>
      </c>
      <c r="AC199" s="146" t="s">
        <v>2323</v>
      </c>
    </row>
    <row r="200" spans="1:29" s="4" customFormat="1">
      <c r="A200" s="4" t="s">
        <v>27</v>
      </c>
      <c r="B200" s="4" t="s">
        <v>28</v>
      </c>
      <c r="C200" s="4" t="s">
        <v>807</v>
      </c>
      <c r="D200" s="5">
        <v>42409</v>
      </c>
      <c r="E200" s="5">
        <v>42439</v>
      </c>
      <c r="F200" s="130">
        <v>0</v>
      </c>
      <c r="G200" s="130">
        <v>0</v>
      </c>
      <c r="I200" s="4" t="s">
        <v>30</v>
      </c>
      <c r="K200" s="148"/>
      <c r="M200" s="4" t="s">
        <v>32</v>
      </c>
      <c r="N200" s="4" t="s">
        <v>186</v>
      </c>
      <c r="O200" s="4" t="s">
        <v>187</v>
      </c>
      <c r="P200" s="4" t="s">
        <v>48</v>
      </c>
      <c r="Q200" s="4">
        <v>1</v>
      </c>
      <c r="R200" s="130">
        <v>10.39</v>
      </c>
      <c r="S200" s="130">
        <f t="shared" si="12"/>
        <v>10.39</v>
      </c>
      <c r="T200" s="130">
        <f t="shared" si="13"/>
        <v>1.870000000000001</v>
      </c>
      <c r="U200" s="130">
        <v>8.52</v>
      </c>
      <c r="V200" s="130">
        <f t="shared" si="14"/>
        <v>8.52</v>
      </c>
      <c r="W200" s="5">
        <v>42413</v>
      </c>
      <c r="X200" s="4" t="s">
        <v>878</v>
      </c>
      <c r="Y200" s="4" t="s">
        <v>879</v>
      </c>
      <c r="Z200" s="4" t="s">
        <v>51</v>
      </c>
      <c r="AA200" s="5">
        <v>42409</v>
      </c>
      <c r="AB200" s="4" t="s">
        <v>880</v>
      </c>
      <c r="AC200" s="146" t="s">
        <v>2323</v>
      </c>
    </row>
    <row r="201" spans="1:29" s="4" customFormat="1">
      <c r="A201" s="4" t="s">
        <v>27</v>
      </c>
      <c r="B201" s="4" t="s">
        <v>28</v>
      </c>
      <c r="C201" s="4" t="s">
        <v>807</v>
      </c>
      <c r="D201" s="5">
        <v>42409</v>
      </c>
      <c r="E201" s="5">
        <v>42439</v>
      </c>
      <c r="F201" s="130">
        <v>0</v>
      </c>
      <c r="G201" s="130">
        <v>0</v>
      </c>
      <c r="I201" s="4" t="s">
        <v>30</v>
      </c>
      <c r="K201" s="148">
        <v>67649703</v>
      </c>
      <c r="M201" s="4" t="s">
        <v>32</v>
      </c>
      <c r="N201" s="4" t="s">
        <v>46</v>
      </c>
      <c r="O201" s="4" t="s">
        <v>47</v>
      </c>
      <c r="P201" s="4" t="s">
        <v>48</v>
      </c>
      <c r="Q201" s="4">
        <v>1</v>
      </c>
      <c r="R201" s="130">
        <v>6.5</v>
      </c>
      <c r="S201" s="130">
        <f t="shared" si="12"/>
        <v>6.5</v>
      </c>
      <c r="T201" s="130">
        <f t="shared" si="13"/>
        <v>1.17</v>
      </c>
      <c r="U201" s="130">
        <v>5.33</v>
      </c>
      <c r="V201" s="130">
        <f t="shared" si="14"/>
        <v>5.33</v>
      </c>
      <c r="W201" s="5">
        <v>42413</v>
      </c>
      <c r="X201" s="4" t="s">
        <v>813</v>
      </c>
      <c r="Y201" s="4" t="s">
        <v>814</v>
      </c>
      <c r="Z201" s="4" t="s">
        <v>61</v>
      </c>
      <c r="AA201" s="5">
        <v>42409</v>
      </c>
      <c r="AB201" s="4" t="s">
        <v>815</v>
      </c>
      <c r="AC201" s="146" t="s">
        <v>2302</v>
      </c>
    </row>
    <row r="202" spans="1:29" s="4" customFormat="1">
      <c r="A202" s="4" t="s">
        <v>27</v>
      </c>
      <c r="B202" s="4" t="s">
        <v>28</v>
      </c>
      <c r="C202" s="4" t="s">
        <v>807</v>
      </c>
      <c r="D202" s="5">
        <v>42409</v>
      </c>
      <c r="E202" s="5">
        <v>42439</v>
      </c>
      <c r="F202" s="130">
        <v>0</v>
      </c>
      <c r="G202" s="130">
        <v>0</v>
      </c>
      <c r="I202" s="4" t="s">
        <v>30</v>
      </c>
      <c r="K202" s="148" t="s">
        <v>2279</v>
      </c>
      <c r="M202" s="4" t="s">
        <v>32</v>
      </c>
      <c r="N202" s="4" t="s">
        <v>46</v>
      </c>
      <c r="O202" s="4" t="s">
        <v>47</v>
      </c>
      <c r="P202" s="4" t="s">
        <v>48</v>
      </c>
      <c r="Q202" s="4">
        <v>64</v>
      </c>
      <c r="R202" s="130">
        <v>5.5</v>
      </c>
      <c r="S202" s="130">
        <f t="shared" si="12"/>
        <v>352</v>
      </c>
      <c r="T202" s="130">
        <f t="shared" si="13"/>
        <v>63.360000000000014</v>
      </c>
      <c r="U202" s="130">
        <v>4.51</v>
      </c>
      <c r="V202" s="130">
        <f t="shared" si="14"/>
        <v>288.64</v>
      </c>
      <c r="W202" s="5">
        <v>42413</v>
      </c>
      <c r="X202" s="4" t="s">
        <v>808</v>
      </c>
      <c r="Y202" s="4" t="s">
        <v>809</v>
      </c>
      <c r="Z202" s="4" t="s">
        <v>810</v>
      </c>
      <c r="AA202" s="5">
        <v>42409</v>
      </c>
      <c r="AB202" s="4" t="s">
        <v>811</v>
      </c>
      <c r="AC202" s="146" t="s">
        <v>2319</v>
      </c>
    </row>
    <row r="203" spans="1:29" s="4" customFormat="1">
      <c r="A203" s="4" t="s">
        <v>27</v>
      </c>
      <c r="B203" s="4" t="s">
        <v>28</v>
      </c>
      <c r="C203" s="4" t="s">
        <v>807</v>
      </c>
      <c r="D203" s="5">
        <v>42409</v>
      </c>
      <c r="E203" s="5">
        <v>42439</v>
      </c>
      <c r="F203" s="130">
        <v>0</v>
      </c>
      <c r="G203" s="130">
        <v>0</v>
      </c>
      <c r="I203" s="4" t="s">
        <v>30</v>
      </c>
      <c r="K203" s="148" t="s">
        <v>883</v>
      </c>
      <c r="M203" s="4" t="s">
        <v>32</v>
      </c>
      <c r="N203" s="4" t="s">
        <v>186</v>
      </c>
      <c r="O203" s="4" t="s">
        <v>187</v>
      </c>
      <c r="P203" s="4" t="s">
        <v>48</v>
      </c>
      <c r="Q203" s="4">
        <v>1</v>
      </c>
      <c r="R203" s="130">
        <v>10.39</v>
      </c>
      <c r="S203" s="130">
        <f t="shared" si="12"/>
        <v>10.39</v>
      </c>
      <c r="T203" s="130">
        <f t="shared" si="13"/>
        <v>1.870000000000001</v>
      </c>
      <c r="U203" s="130">
        <v>8.52</v>
      </c>
      <c r="V203" s="130">
        <f t="shared" si="14"/>
        <v>8.52</v>
      </c>
      <c r="W203" s="5">
        <v>42413</v>
      </c>
      <c r="X203" s="4" t="s">
        <v>884</v>
      </c>
      <c r="Y203" s="4" t="s">
        <v>885</v>
      </c>
      <c r="Z203" s="4" t="s">
        <v>38</v>
      </c>
      <c r="AA203" s="5">
        <v>42409</v>
      </c>
      <c r="AB203" s="4" t="s">
        <v>886</v>
      </c>
      <c r="AC203" s="146" t="s">
        <v>2302</v>
      </c>
    </row>
    <row r="204" spans="1:29" s="4" customFormat="1">
      <c r="A204" s="4" t="s">
        <v>27</v>
      </c>
      <c r="B204" s="4" t="s">
        <v>28</v>
      </c>
      <c r="C204" s="4" t="s">
        <v>895</v>
      </c>
      <c r="D204" s="5">
        <v>42410</v>
      </c>
      <c r="E204" s="5">
        <v>42440</v>
      </c>
      <c r="F204" s="130">
        <v>979.23</v>
      </c>
      <c r="G204" s="130">
        <v>0</v>
      </c>
      <c r="I204" s="4" t="s">
        <v>30</v>
      </c>
      <c r="K204" s="148">
        <v>67666269</v>
      </c>
      <c r="M204" s="4" t="s">
        <v>32</v>
      </c>
      <c r="N204" s="4" t="s">
        <v>33</v>
      </c>
      <c r="O204" s="4" t="s">
        <v>34</v>
      </c>
      <c r="P204" s="4" t="s">
        <v>35</v>
      </c>
      <c r="Q204" s="4">
        <v>1</v>
      </c>
      <c r="R204" s="130">
        <v>6.4</v>
      </c>
      <c r="S204" s="130">
        <f t="shared" si="12"/>
        <v>6.4</v>
      </c>
      <c r="T204" s="130">
        <f t="shared" si="13"/>
        <v>1.1500000000000004</v>
      </c>
      <c r="U204" s="130">
        <v>5.25</v>
      </c>
      <c r="V204" s="130">
        <f t="shared" si="14"/>
        <v>5.25</v>
      </c>
      <c r="W204" s="5">
        <v>42413</v>
      </c>
      <c r="X204" s="4" t="s">
        <v>621</v>
      </c>
      <c r="Y204" s="4" t="s">
        <v>622</v>
      </c>
      <c r="Z204" s="4" t="s">
        <v>61</v>
      </c>
      <c r="AA204" s="5">
        <v>42410</v>
      </c>
      <c r="AB204" s="4" t="s">
        <v>896</v>
      </c>
      <c r="AC204" s="146" t="s">
        <v>2302</v>
      </c>
    </row>
    <row r="205" spans="1:29" s="4" customFormat="1">
      <c r="A205" s="4" t="s">
        <v>27</v>
      </c>
      <c r="B205" s="4" t="s">
        <v>28</v>
      </c>
      <c r="C205" s="4" t="s">
        <v>895</v>
      </c>
      <c r="D205" s="5">
        <v>42410</v>
      </c>
      <c r="E205" s="5">
        <v>42440</v>
      </c>
      <c r="F205" s="130">
        <v>0</v>
      </c>
      <c r="G205" s="130">
        <v>0</v>
      </c>
      <c r="I205" s="4" t="s">
        <v>30</v>
      </c>
      <c r="K205" s="148">
        <v>67678536</v>
      </c>
      <c r="M205" s="4" t="s">
        <v>32</v>
      </c>
      <c r="N205" s="4" t="s">
        <v>46</v>
      </c>
      <c r="O205" s="4" t="s">
        <v>47</v>
      </c>
      <c r="P205" s="4" t="s">
        <v>48</v>
      </c>
      <c r="Q205" s="4">
        <v>1</v>
      </c>
      <c r="R205" s="130">
        <v>6.5</v>
      </c>
      <c r="S205" s="130">
        <f t="shared" si="12"/>
        <v>6.5</v>
      </c>
      <c r="T205" s="130">
        <f t="shared" si="13"/>
        <v>1.17</v>
      </c>
      <c r="U205" s="130">
        <v>5.33</v>
      </c>
      <c r="V205" s="130">
        <f t="shared" si="14"/>
        <v>5.33</v>
      </c>
      <c r="W205" s="5">
        <v>42413</v>
      </c>
      <c r="X205" s="4" t="s">
        <v>59</v>
      </c>
      <c r="Y205" s="4" t="s">
        <v>60</v>
      </c>
      <c r="Z205" s="4" t="s">
        <v>61</v>
      </c>
      <c r="AA205" s="5">
        <v>42410</v>
      </c>
      <c r="AB205" s="4" t="s">
        <v>910</v>
      </c>
      <c r="AC205" s="146" t="s">
        <v>2302</v>
      </c>
    </row>
    <row r="206" spans="1:29" s="4" customFormat="1">
      <c r="A206" s="4" t="s">
        <v>27</v>
      </c>
      <c r="B206" s="4" t="s">
        <v>28</v>
      </c>
      <c r="C206" s="4" t="s">
        <v>895</v>
      </c>
      <c r="D206" s="5">
        <v>42410</v>
      </c>
      <c r="E206" s="5">
        <v>42440</v>
      </c>
      <c r="F206" s="130">
        <v>0</v>
      </c>
      <c r="G206" s="130">
        <v>0</v>
      </c>
      <c r="I206" s="4" t="s">
        <v>30</v>
      </c>
      <c r="K206" s="148" t="s">
        <v>902</v>
      </c>
      <c r="M206" s="4" t="s">
        <v>32</v>
      </c>
      <c r="N206" s="4" t="s">
        <v>46</v>
      </c>
      <c r="O206" s="4" t="s">
        <v>47</v>
      </c>
      <c r="P206" s="4" t="s">
        <v>48</v>
      </c>
      <c r="Q206" s="4">
        <v>30</v>
      </c>
      <c r="R206" s="130">
        <v>6.5</v>
      </c>
      <c r="S206" s="130">
        <f t="shared" si="12"/>
        <v>195</v>
      </c>
      <c r="T206" s="130">
        <f t="shared" si="13"/>
        <v>35.099999999999994</v>
      </c>
      <c r="U206" s="130">
        <v>5.33</v>
      </c>
      <c r="V206" s="130">
        <f t="shared" si="14"/>
        <v>159.9</v>
      </c>
      <c r="W206" s="5">
        <v>42413</v>
      </c>
      <c r="X206" s="4" t="s">
        <v>76</v>
      </c>
      <c r="Y206" s="4" t="s">
        <v>77</v>
      </c>
      <c r="Z206" s="4" t="s">
        <v>78</v>
      </c>
      <c r="AA206" s="5">
        <v>42410</v>
      </c>
      <c r="AB206" s="4" t="s">
        <v>903</v>
      </c>
      <c r="AC206" s="146" t="s">
        <v>2302</v>
      </c>
    </row>
    <row r="207" spans="1:29" s="4" customFormat="1">
      <c r="A207" s="4" t="s">
        <v>27</v>
      </c>
      <c r="B207" s="4" t="s">
        <v>28</v>
      </c>
      <c r="C207" s="4" t="s">
        <v>895</v>
      </c>
      <c r="D207" s="5">
        <v>42410</v>
      </c>
      <c r="E207" s="5">
        <v>42440</v>
      </c>
      <c r="F207" s="130">
        <v>0</v>
      </c>
      <c r="G207" s="130">
        <v>0</v>
      </c>
      <c r="I207" s="4" t="s">
        <v>30</v>
      </c>
      <c r="K207" s="148" t="s">
        <v>904</v>
      </c>
      <c r="M207" s="4" t="s">
        <v>32</v>
      </c>
      <c r="N207" s="4" t="s">
        <v>46</v>
      </c>
      <c r="O207" s="4" t="s">
        <v>47</v>
      </c>
      <c r="P207" s="4" t="s">
        <v>48</v>
      </c>
      <c r="Q207" s="4">
        <v>30</v>
      </c>
      <c r="R207" s="130">
        <v>6.5</v>
      </c>
      <c r="S207" s="130">
        <f t="shared" si="12"/>
        <v>195</v>
      </c>
      <c r="T207" s="130">
        <f t="shared" si="13"/>
        <v>35.099999999999994</v>
      </c>
      <c r="U207" s="130">
        <v>5.33</v>
      </c>
      <c r="V207" s="130">
        <f t="shared" si="14"/>
        <v>159.9</v>
      </c>
      <c r="W207" s="5">
        <v>42413</v>
      </c>
      <c r="X207" s="4" t="s">
        <v>76</v>
      </c>
      <c r="Y207" s="4" t="s">
        <v>77</v>
      </c>
      <c r="Z207" s="4" t="s">
        <v>78</v>
      </c>
      <c r="AA207" s="5">
        <v>42410</v>
      </c>
      <c r="AB207" s="4" t="s">
        <v>905</v>
      </c>
      <c r="AC207" s="146" t="s">
        <v>2302</v>
      </c>
    </row>
    <row r="208" spans="1:29" s="4" customFormat="1">
      <c r="A208" s="4" t="s">
        <v>27</v>
      </c>
      <c r="B208" s="4" t="s">
        <v>28</v>
      </c>
      <c r="C208" s="4" t="s">
        <v>895</v>
      </c>
      <c r="D208" s="5">
        <v>42410</v>
      </c>
      <c r="E208" s="5">
        <v>42440</v>
      </c>
      <c r="F208" s="130">
        <v>0</v>
      </c>
      <c r="G208" s="130">
        <v>0</v>
      </c>
      <c r="I208" s="4" t="s">
        <v>30</v>
      </c>
      <c r="K208" s="148" t="s">
        <v>906</v>
      </c>
      <c r="M208" s="4" t="s">
        <v>32</v>
      </c>
      <c r="N208" s="4" t="s">
        <v>46</v>
      </c>
      <c r="O208" s="4" t="s">
        <v>47</v>
      </c>
      <c r="P208" s="4" t="s">
        <v>48</v>
      </c>
      <c r="Q208" s="4">
        <v>30</v>
      </c>
      <c r="R208" s="130">
        <v>6.5</v>
      </c>
      <c r="S208" s="130">
        <f t="shared" si="12"/>
        <v>195</v>
      </c>
      <c r="T208" s="130">
        <f t="shared" si="13"/>
        <v>35.099999999999994</v>
      </c>
      <c r="U208" s="130">
        <v>5.33</v>
      </c>
      <c r="V208" s="130">
        <f t="shared" si="14"/>
        <v>159.9</v>
      </c>
      <c r="W208" s="5">
        <v>42413</v>
      </c>
      <c r="X208" s="4" t="s">
        <v>76</v>
      </c>
      <c r="Y208" s="4" t="s">
        <v>77</v>
      </c>
      <c r="Z208" s="4" t="s">
        <v>78</v>
      </c>
      <c r="AA208" s="5">
        <v>42410</v>
      </c>
      <c r="AB208" s="4" t="s">
        <v>907</v>
      </c>
      <c r="AC208" s="146" t="s">
        <v>2302</v>
      </c>
    </row>
    <row r="209" spans="1:29" s="4" customFormat="1">
      <c r="A209" s="4" t="s">
        <v>27</v>
      </c>
      <c r="B209" s="4" t="s">
        <v>28</v>
      </c>
      <c r="C209" s="4" t="s">
        <v>895</v>
      </c>
      <c r="D209" s="5">
        <v>42410</v>
      </c>
      <c r="E209" s="5">
        <v>42440</v>
      </c>
      <c r="F209" s="130">
        <v>0</v>
      </c>
      <c r="G209" s="130">
        <v>0</v>
      </c>
      <c r="I209" s="4" t="s">
        <v>30</v>
      </c>
      <c r="K209" s="148" t="s">
        <v>908</v>
      </c>
      <c r="M209" s="4" t="s">
        <v>32</v>
      </c>
      <c r="N209" s="4" t="s">
        <v>46</v>
      </c>
      <c r="O209" s="4" t="s">
        <v>47</v>
      </c>
      <c r="P209" s="4" t="s">
        <v>48</v>
      </c>
      <c r="Q209" s="4">
        <v>30</v>
      </c>
      <c r="R209" s="130">
        <v>6.5</v>
      </c>
      <c r="S209" s="130">
        <f t="shared" si="12"/>
        <v>195</v>
      </c>
      <c r="T209" s="130">
        <f t="shared" si="13"/>
        <v>35.099999999999994</v>
      </c>
      <c r="U209" s="130">
        <v>5.33</v>
      </c>
      <c r="V209" s="130">
        <f t="shared" si="14"/>
        <v>159.9</v>
      </c>
      <c r="W209" s="5">
        <v>42413</v>
      </c>
      <c r="X209" s="4" t="s">
        <v>76</v>
      </c>
      <c r="Y209" s="4" t="s">
        <v>77</v>
      </c>
      <c r="Z209" s="4" t="s">
        <v>78</v>
      </c>
      <c r="AA209" s="5">
        <v>42410</v>
      </c>
      <c r="AB209" s="4" t="s">
        <v>909</v>
      </c>
      <c r="AC209" s="146" t="s">
        <v>2302</v>
      </c>
    </row>
    <row r="210" spans="1:29" s="4" customFormat="1">
      <c r="A210" s="4" t="s">
        <v>27</v>
      </c>
      <c r="B210" s="4" t="s">
        <v>28</v>
      </c>
      <c r="C210" s="4" t="s">
        <v>895</v>
      </c>
      <c r="D210" s="5">
        <v>42410</v>
      </c>
      <c r="E210" s="5">
        <v>42440</v>
      </c>
      <c r="F210" s="130">
        <v>0</v>
      </c>
      <c r="G210" s="130">
        <v>0</v>
      </c>
      <c r="I210" s="4" t="s">
        <v>30</v>
      </c>
      <c r="K210" s="148">
        <v>19999999</v>
      </c>
      <c r="M210" s="4" t="s">
        <v>32</v>
      </c>
      <c r="N210" s="4" t="s">
        <v>186</v>
      </c>
      <c r="O210" s="4" t="s">
        <v>187</v>
      </c>
      <c r="P210" s="4" t="s">
        <v>48</v>
      </c>
      <c r="Q210" s="4">
        <v>1</v>
      </c>
      <c r="R210" s="130">
        <v>10.39</v>
      </c>
      <c r="S210" s="130">
        <f t="shared" si="12"/>
        <v>10.39</v>
      </c>
      <c r="T210" s="130">
        <f t="shared" si="13"/>
        <v>1.870000000000001</v>
      </c>
      <c r="U210" s="130">
        <v>8.52</v>
      </c>
      <c r="V210" s="130">
        <f t="shared" si="14"/>
        <v>8.52</v>
      </c>
      <c r="W210" s="5">
        <v>42413</v>
      </c>
      <c r="X210" s="4" t="s">
        <v>54</v>
      </c>
      <c r="Y210" s="4" t="s">
        <v>55</v>
      </c>
      <c r="Z210" s="4" t="s">
        <v>56</v>
      </c>
      <c r="AA210" s="5">
        <v>42410</v>
      </c>
      <c r="AB210" s="4" t="s">
        <v>897</v>
      </c>
      <c r="AC210" s="146" t="s">
        <v>2302</v>
      </c>
    </row>
    <row r="211" spans="1:29" s="4" customFormat="1">
      <c r="A211" s="4" t="s">
        <v>27</v>
      </c>
      <c r="B211" s="4" t="s">
        <v>28</v>
      </c>
      <c r="C211" s="4" t="s">
        <v>895</v>
      </c>
      <c r="D211" s="5">
        <v>42410</v>
      </c>
      <c r="E211" s="5">
        <v>42440</v>
      </c>
      <c r="F211" s="130">
        <v>0</v>
      </c>
      <c r="G211" s="130">
        <v>0</v>
      </c>
      <c r="I211" s="4" t="s">
        <v>30</v>
      </c>
      <c r="K211" s="148">
        <v>19999999</v>
      </c>
      <c r="M211" s="4" t="s">
        <v>32</v>
      </c>
      <c r="N211" s="4" t="s">
        <v>186</v>
      </c>
      <c r="O211" s="4" t="s">
        <v>187</v>
      </c>
      <c r="P211" s="4" t="s">
        <v>48</v>
      </c>
      <c r="Q211" s="4">
        <v>1</v>
      </c>
      <c r="R211" s="130">
        <v>10.39</v>
      </c>
      <c r="S211" s="130">
        <f t="shared" si="12"/>
        <v>10.39</v>
      </c>
      <c r="T211" s="130">
        <f t="shared" si="13"/>
        <v>1.870000000000001</v>
      </c>
      <c r="U211" s="130">
        <v>8.52</v>
      </c>
      <c r="V211" s="130">
        <f t="shared" si="14"/>
        <v>8.52</v>
      </c>
      <c r="W211" s="5">
        <v>42413</v>
      </c>
      <c r="X211" s="4" t="s">
        <v>54</v>
      </c>
      <c r="Y211" s="4" t="s">
        <v>55</v>
      </c>
      <c r="Z211" s="4" t="s">
        <v>56</v>
      </c>
      <c r="AA211" s="5">
        <v>42410</v>
      </c>
      <c r="AB211" s="4" t="s">
        <v>898</v>
      </c>
      <c r="AC211" s="146" t="s">
        <v>2302</v>
      </c>
    </row>
    <row r="212" spans="1:29" s="4" customFormat="1">
      <c r="A212" s="4" t="s">
        <v>27</v>
      </c>
      <c r="B212" s="4" t="s">
        <v>28</v>
      </c>
      <c r="C212" s="4" t="s">
        <v>895</v>
      </c>
      <c r="D212" s="5">
        <v>42410</v>
      </c>
      <c r="E212" s="5">
        <v>42440</v>
      </c>
      <c r="F212" s="130">
        <v>0</v>
      </c>
      <c r="G212" s="130">
        <v>0</v>
      </c>
      <c r="I212" s="4" t="s">
        <v>30</v>
      </c>
      <c r="K212" s="148">
        <v>19999999</v>
      </c>
      <c r="M212" s="4" t="s">
        <v>32</v>
      </c>
      <c r="N212" s="4" t="s">
        <v>186</v>
      </c>
      <c r="O212" s="4" t="s">
        <v>187</v>
      </c>
      <c r="P212" s="4" t="s">
        <v>48</v>
      </c>
      <c r="Q212" s="4">
        <v>1</v>
      </c>
      <c r="R212" s="130">
        <v>10.39</v>
      </c>
      <c r="S212" s="130">
        <f t="shared" si="12"/>
        <v>10.39</v>
      </c>
      <c r="T212" s="130">
        <f t="shared" si="13"/>
        <v>1.870000000000001</v>
      </c>
      <c r="U212" s="130">
        <v>8.52</v>
      </c>
      <c r="V212" s="130">
        <f t="shared" si="14"/>
        <v>8.52</v>
      </c>
      <c r="W212" s="5">
        <v>42413</v>
      </c>
      <c r="X212" s="4" t="s">
        <v>54</v>
      </c>
      <c r="Y212" s="4" t="s">
        <v>55</v>
      </c>
      <c r="Z212" s="4" t="s">
        <v>56</v>
      </c>
      <c r="AA212" s="5">
        <v>42410</v>
      </c>
      <c r="AB212" s="4" t="s">
        <v>941</v>
      </c>
      <c r="AC212" s="146" t="s">
        <v>2302</v>
      </c>
    </row>
    <row r="213" spans="1:29" s="4" customFormat="1">
      <c r="A213" s="4" t="s">
        <v>27</v>
      </c>
      <c r="B213" s="4" t="s">
        <v>28</v>
      </c>
      <c r="C213" s="4" t="s">
        <v>895</v>
      </c>
      <c r="D213" s="5">
        <v>42410</v>
      </c>
      <c r="E213" s="5">
        <v>42440</v>
      </c>
      <c r="F213" s="130">
        <v>0</v>
      </c>
      <c r="G213" s="130">
        <v>0</v>
      </c>
      <c r="I213" s="4" t="s">
        <v>30</v>
      </c>
      <c r="K213" s="148">
        <v>19999999</v>
      </c>
      <c r="M213" s="4" t="s">
        <v>32</v>
      </c>
      <c r="N213" s="4" t="s">
        <v>186</v>
      </c>
      <c r="O213" s="4" t="s">
        <v>187</v>
      </c>
      <c r="P213" s="4" t="s">
        <v>48</v>
      </c>
      <c r="Q213" s="4">
        <v>1</v>
      </c>
      <c r="R213" s="130">
        <v>10.39</v>
      </c>
      <c r="S213" s="130">
        <f t="shared" si="12"/>
        <v>10.39</v>
      </c>
      <c r="T213" s="130">
        <f t="shared" si="13"/>
        <v>1.870000000000001</v>
      </c>
      <c r="U213" s="130">
        <v>8.52</v>
      </c>
      <c r="V213" s="130">
        <f t="shared" si="14"/>
        <v>8.52</v>
      </c>
      <c r="W213" s="5">
        <v>42413</v>
      </c>
      <c r="X213" s="4" t="s">
        <v>54</v>
      </c>
      <c r="Y213" s="4" t="s">
        <v>55</v>
      </c>
      <c r="Z213" s="4" t="s">
        <v>56</v>
      </c>
      <c r="AA213" s="5">
        <v>42410</v>
      </c>
      <c r="AB213" s="4" t="s">
        <v>942</v>
      </c>
      <c r="AC213" s="146" t="s">
        <v>2302</v>
      </c>
    </row>
    <row r="214" spans="1:29" s="4" customFormat="1">
      <c r="A214" s="4" t="s">
        <v>27</v>
      </c>
      <c r="B214" s="4" t="s">
        <v>28</v>
      </c>
      <c r="C214" s="4" t="s">
        <v>895</v>
      </c>
      <c r="D214" s="5">
        <v>42410</v>
      </c>
      <c r="E214" s="5">
        <v>42440</v>
      </c>
      <c r="F214" s="130">
        <v>0</v>
      </c>
      <c r="G214" s="130">
        <v>0</v>
      </c>
      <c r="I214" s="4" t="s">
        <v>30</v>
      </c>
      <c r="K214" s="148">
        <v>19999999</v>
      </c>
      <c r="M214" s="4" t="s">
        <v>32</v>
      </c>
      <c r="N214" s="4" t="s">
        <v>186</v>
      </c>
      <c r="O214" s="4" t="s">
        <v>187</v>
      </c>
      <c r="P214" s="4" t="s">
        <v>48</v>
      </c>
      <c r="Q214" s="4">
        <v>1</v>
      </c>
      <c r="R214" s="130">
        <v>10.39</v>
      </c>
      <c r="S214" s="130">
        <f t="shared" si="12"/>
        <v>10.39</v>
      </c>
      <c r="T214" s="130">
        <f t="shared" si="13"/>
        <v>1.870000000000001</v>
      </c>
      <c r="U214" s="130">
        <v>8.52</v>
      </c>
      <c r="V214" s="130">
        <f t="shared" si="14"/>
        <v>8.52</v>
      </c>
      <c r="W214" s="5">
        <v>42413</v>
      </c>
      <c r="X214" s="4" t="s">
        <v>54</v>
      </c>
      <c r="Y214" s="4" t="s">
        <v>55</v>
      </c>
      <c r="Z214" s="4" t="s">
        <v>56</v>
      </c>
      <c r="AA214" s="5">
        <v>42410</v>
      </c>
      <c r="AB214" s="4" t="s">
        <v>953</v>
      </c>
      <c r="AC214" s="146" t="s">
        <v>2302</v>
      </c>
    </row>
    <row r="215" spans="1:29" s="4" customFormat="1">
      <c r="A215" s="4" t="s">
        <v>27</v>
      </c>
      <c r="B215" s="4" t="s">
        <v>28</v>
      </c>
      <c r="C215" s="4" t="s">
        <v>895</v>
      </c>
      <c r="D215" s="5">
        <v>42410</v>
      </c>
      <c r="E215" s="5">
        <v>42440</v>
      </c>
      <c r="F215" s="130">
        <v>0</v>
      </c>
      <c r="G215" s="130">
        <v>0</v>
      </c>
      <c r="I215" s="4" t="s">
        <v>30</v>
      </c>
      <c r="K215" s="148">
        <v>19999999</v>
      </c>
      <c r="M215" s="4" t="s">
        <v>32</v>
      </c>
      <c r="N215" s="4" t="s">
        <v>186</v>
      </c>
      <c r="O215" s="4" t="s">
        <v>187</v>
      </c>
      <c r="P215" s="4" t="s">
        <v>48</v>
      </c>
      <c r="Q215" s="4">
        <v>1</v>
      </c>
      <c r="R215" s="130">
        <v>10.39</v>
      </c>
      <c r="S215" s="130">
        <f t="shared" si="12"/>
        <v>10.39</v>
      </c>
      <c r="T215" s="130">
        <f t="shared" si="13"/>
        <v>1.870000000000001</v>
      </c>
      <c r="U215" s="130">
        <v>8.52</v>
      </c>
      <c r="V215" s="130">
        <f t="shared" si="14"/>
        <v>8.52</v>
      </c>
      <c r="W215" s="5">
        <v>42413</v>
      </c>
      <c r="X215" s="4" t="s">
        <v>54</v>
      </c>
      <c r="Y215" s="4" t="s">
        <v>55</v>
      </c>
      <c r="Z215" s="4" t="s">
        <v>56</v>
      </c>
      <c r="AA215" s="5">
        <v>42410</v>
      </c>
      <c r="AB215" s="4" t="s">
        <v>954</v>
      </c>
      <c r="AC215" s="146" t="s">
        <v>2302</v>
      </c>
    </row>
    <row r="216" spans="1:29" s="4" customFormat="1">
      <c r="A216" s="4" t="s">
        <v>27</v>
      </c>
      <c r="B216" s="4" t="s">
        <v>28</v>
      </c>
      <c r="C216" s="4" t="s">
        <v>895</v>
      </c>
      <c r="D216" s="5">
        <v>42410</v>
      </c>
      <c r="E216" s="5">
        <v>42440</v>
      </c>
      <c r="F216" s="130">
        <v>0</v>
      </c>
      <c r="G216" s="130">
        <v>0</v>
      </c>
      <c r="I216" s="4" t="s">
        <v>30</v>
      </c>
      <c r="K216" s="148" t="s">
        <v>915</v>
      </c>
      <c r="M216" s="4" t="s">
        <v>32</v>
      </c>
      <c r="N216" s="4" t="s">
        <v>186</v>
      </c>
      <c r="O216" s="4" t="s">
        <v>187</v>
      </c>
      <c r="P216" s="4" t="s">
        <v>48</v>
      </c>
      <c r="Q216" s="4">
        <v>6</v>
      </c>
      <c r="R216" s="130">
        <v>10.39</v>
      </c>
      <c r="S216" s="130">
        <f t="shared" si="12"/>
        <v>62.34</v>
      </c>
      <c r="T216" s="130">
        <f t="shared" si="13"/>
        <v>11.220000000000006</v>
      </c>
      <c r="U216" s="130">
        <v>8.52</v>
      </c>
      <c r="V216" s="130">
        <f t="shared" si="14"/>
        <v>51.12</v>
      </c>
      <c r="W216" s="5">
        <v>42413</v>
      </c>
      <c r="X216" s="4" t="s">
        <v>309</v>
      </c>
      <c r="Y216" s="4" t="s">
        <v>310</v>
      </c>
      <c r="Z216" s="4" t="s">
        <v>139</v>
      </c>
      <c r="AA216" s="5">
        <v>42410</v>
      </c>
      <c r="AB216" s="4" t="s">
        <v>916</v>
      </c>
      <c r="AC216" s="146" t="s">
        <v>2302</v>
      </c>
    </row>
    <row r="217" spans="1:29" s="4" customFormat="1">
      <c r="A217" s="4" t="s">
        <v>27</v>
      </c>
      <c r="B217" s="4" t="s">
        <v>28</v>
      </c>
      <c r="C217" s="4" t="s">
        <v>895</v>
      </c>
      <c r="D217" s="5">
        <v>42410</v>
      </c>
      <c r="E217" s="5">
        <v>42440</v>
      </c>
      <c r="F217" s="130">
        <v>0</v>
      </c>
      <c r="G217" s="130">
        <v>0</v>
      </c>
      <c r="I217" s="4" t="s">
        <v>30</v>
      </c>
      <c r="K217" s="148">
        <v>4500137031</v>
      </c>
      <c r="M217" s="4" t="s">
        <v>32</v>
      </c>
      <c r="N217" s="4" t="s">
        <v>306</v>
      </c>
      <c r="O217" s="4" t="s">
        <v>307</v>
      </c>
      <c r="P217" s="4" t="s">
        <v>308</v>
      </c>
      <c r="Q217" s="4">
        <v>2</v>
      </c>
      <c r="R217" s="130">
        <v>7.75</v>
      </c>
      <c r="S217" s="130">
        <f t="shared" si="12"/>
        <v>15.5</v>
      </c>
      <c r="T217" s="130">
        <f t="shared" si="13"/>
        <v>2.7799999999999994</v>
      </c>
      <c r="U217" s="130">
        <v>6.36</v>
      </c>
      <c r="V217" s="130">
        <f t="shared" si="14"/>
        <v>12.72</v>
      </c>
      <c r="W217" s="5">
        <v>42413</v>
      </c>
      <c r="X217" s="4" t="s">
        <v>378</v>
      </c>
      <c r="Y217" s="4" t="s">
        <v>379</v>
      </c>
      <c r="Z217" s="4" t="s">
        <v>291</v>
      </c>
      <c r="AA217" s="5">
        <v>42410</v>
      </c>
      <c r="AB217" s="4" t="s">
        <v>926</v>
      </c>
      <c r="AC217" s="146" t="s">
        <v>2302</v>
      </c>
    </row>
    <row r="218" spans="1:29" s="4" customFormat="1">
      <c r="A218" s="4" t="s">
        <v>27</v>
      </c>
      <c r="B218" s="4" t="s">
        <v>28</v>
      </c>
      <c r="C218" s="4" t="s">
        <v>895</v>
      </c>
      <c r="D218" s="5">
        <v>42410</v>
      </c>
      <c r="E218" s="5">
        <v>42440</v>
      </c>
      <c r="F218" s="130">
        <v>0</v>
      </c>
      <c r="G218" s="130">
        <v>0</v>
      </c>
      <c r="I218" s="4" t="s">
        <v>30</v>
      </c>
      <c r="K218" s="148"/>
      <c r="M218" s="4" t="s">
        <v>32</v>
      </c>
      <c r="N218" s="4" t="s">
        <v>186</v>
      </c>
      <c r="O218" s="4" t="s">
        <v>187</v>
      </c>
      <c r="P218" s="4" t="s">
        <v>48</v>
      </c>
      <c r="Q218" s="4">
        <v>1</v>
      </c>
      <c r="R218" s="130">
        <v>10.39</v>
      </c>
      <c r="S218" s="130">
        <f t="shared" si="12"/>
        <v>10.39</v>
      </c>
      <c r="T218" s="130">
        <f t="shared" si="13"/>
        <v>1.870000000000001</v>
      </c>
      <c r="U218" s="130">
        <v>8.52</v>
      </c>
      <c r="V218" s="130">
        <f t="shared" si="14"/>
        <v>8.52</v>
      </c>
      <c r="W218" s="5">
        <v>42413</v>
      </c>
      <c r="X218" s="4" t="s">
        <v>917</v>
      </c>
      <c r="Y218" s="4" t="s">
        <v>918</v>
      </c>
      <c r="Z218" s="4" t="s">
        <v>38</v>
      </c>
      <c r="AA218" s="5">
        <v>42410</v>
      </c>
      <c r="AB218" s="4" t="s">
        <v>919</v>
      </c>
      <c r="AC218" s="146" t="s">
        <v>2302</v>
      </c>
    </row>
    <row r="219" spans="1:29" s="4" customFormat="1">
      <c r="A219" s="4" t="s">
        <v>27</v>
      </c>
      <c r="B219" s="4" t="s">
        <v>28</v>
      </c>
      <c r="C219" s="4" t="s">
        <v>895</v>
      </c>
      <c r="D219" s="5">
        <v>42410</v>
      </c>
      <c r="E219" s="5">
        <v>42440</v>
      </c>
      <c r="F219" s="130">
        <v>0</v>
      </c>
      <c r="G219" s="130">
        <v>0</v>
      </c>
      <c r="I219" s="4" t="s">
        <v>30</v>
      </c>
      <c r="K219" s="148" t="s">
        <v>930</v>
      </c>
      <c r="M219" s="4" t="s">
        <v>32</v>
      </c>
      <c r="N219" s="4" t="s">
        <v>186</v>
      </c>
      <c r="O219" s="4" t="s">
        <v>187</v>
      </c>
      <c r="P219" s="4" t="s">
        <v>48</v>
      </c>
      <c r="Q219" s="4">
        <v>1</v>
      </c>
      <c r="R219" s="130">
        <v>10.39</v>
      </c>
      <c r="S219" s="130">
        <f t="shared" si="12"/>
        <v>10.39</v>
      </c>
      <c r="T219" s="130">
        <f t="shared" si="13"/>
        <v>1.870000000000001</v>
      </c>
      <c r="U219" s="130">
        <v>8.52</v>
      </c>
      <c r="V219" s="130">
        <f t="shared" si="14"/>
        <v>8.52</v>
      </c>
      <c r="W219" s="5">
        <v>42413</v>
      </c>
      <c r="X219" s="4" t="s">
        <v>931</v>
      </c>
      <c r="Y219" s="4" t="s">
        <v>932</v>
      </c>
      <c r="Z219" s="4" t="s">
        <v>38</v>
      </c>
      <c r="AA219" s="5">
        <v>42410</v>
      </c>
      <c r="AB219" s="4" t="s">
        <v>933</v>
      </c>
      <c r="AC219" s="146" t="s">
        <v>2302</v>
      </c>
    </row>
    <row r="220" spans="1:29" s="4" customFormat="1">
      <c r="A220" s="4" t="s">
        <v>27</v>
      </c>
      <c r="B220" s="4" t="s">
        <v>28</v>
      </c>
      <c r="C220" s="4" t="s">
        <v>895</v>
      </c>
      <c r="D220" s="5">
        <v>42410</v>
      </c>
      <c r="E220" s="5">
        <v>42440</v>
      </c>
      <c r="F220" s="130">
        <v>0</v>
      </c>
      <c r="G220" s="130">
        <v>0</v>
      </c>
      <c r="I220" s="4" t="s">
        <v>30</v>
      </c>
      <c r="K220" s="148" t="s">
        <v>94</v>
      </c>
      <c r="M220" s="4" t="s">
        <v>32</v>
      </c>
      <c r="N220" s="4" t="s">
        <v>186</v>
      </c>
      <c r="O220" s="4" t="s">
        <v>187</v>
      </c>
      <c r="P220" s="4" t="s">
        <v>48</v>
      </c>
      <c r="Q220" s="4">
        <v>1</v>
      </c>
      <c r="R220" s="130">
        <v>10.39</v>
      </c>
      <c r="S220" s="130">
        <f t="shared" si="12"/>
        <v>10.39</v>
      </c>
      <c r="T220" s="130">
        <f t="shared" si="13"/>
        <v>1.870000000000001</v>
      </c>
      <c r="U220" s="130">
        <v>8.52</v>
      </c>
      <c r="V220" s="130">
        <f t="shared" si="14"/>
        <v>8.52</v>
      </c>
      <c r="W220" s="5">
        <v>42413</v>
      </c>
      <c r="X220" s="4" t="s">
        <v>920</v>
      </c>
      <c r="Y220" s="4" t="s">
        <v>921</v>
      </c>
      <c r="Z220" s="4" t="s">
        <v>51</v>
      </c>
      <c r="AA220" s="5">
        <v>42410</v>
      </c>
      <c r="AB220" s="4" t="s">
        <v>922</v>
      </c>
      <c r="AC220" s="146" t="s">
        <v>2318</v>
      </c>
    </row>
    <row r="221" spans="1:29" s="4" customFormat="1">
      <c r="A221" s="4" t="s">
        <v>27</v>
      </c>
      <c r="B221" s="4" t="s">
        <v>28</v>
      </c>
      <c r="C221" s="4" t="s">
        <v>895</v>
      </c>
      <c r="D221" s="5">
        <v>42410</v>
      </c>
      <c r="E221" s="5">
        <v>42440</v>
      </c>
      <c r="F221" s="130">
        <v>0</v>
      </c>
      <c r="G221" s="130">
        <v>0</v>
      </c>
      <c r="I221" s="4" t="s">
        <v>30</v>
      </c>
      <c r="K221" s="148" t="s">
        <v>94</v>
      </c>
      <c r="M221" s="4" t="s">
        <v>32</v>
      </c>
      <c r="N221" s="4" t="s">
        <v>186</v>
      </c>
      <c r="O221" s="4" t="s">
        <v>187</v>
      </c>
      <c r="P221" s="4" t="s">
        <v>48</v>
      </c>
      <c r="Q221" s="4">
        <v>1</v>
      </c>
      <c r="R221" s="130">
        <v>10.39</v>
      </c>
      <c r="S221" s="130">
        <f t="shared" si="12"/>
        <v>10.39</v>
      </c>
      <c r="T221" s="130">
        <f t="shared" si="13"/>
        <v>1.870000000000001</v>
      </c>
      <c r="U221" s="130">
        <v>8.52</v>
      </c>
      <c r="V221" s="130">
        <f t="shared" si="14"/>
        <v>8.52</v>
      </c>
      <c r="W221" s="5">
        <v>42413</v>
      </c>
      <c r="X221" s="4" t="s">
        <v>920</v>
      </c>
      <c r="Y221" s="4" t="s">
        <v>921</v>
      </c>
      <c r="Z221" s="4" t="s">
        <v>51</v>
      </c>
      <c r="AA221" s="5">
        <v>42410</v>
      </c>
      <c r="AB221" s="4" t="s">
        <v>922</v>
      </c>
      <c r="AC221" s="146" t="s">
        <v>2318</v>
      </c>
    </row>
    <row r="222" spans="1:29" s="4" customFormat="1">
      <c r="A222" s="4" t="s">
        <v>27</v>
      </c>
      <c r="B222" s="4" t="s">
        <v>28</v>
      </c>
      <c r="C222" s="4" t="s">
        <v>895</v>
      </c>
      <c r="D222" s="5">
        <v>42410</v>
      </c>
      <c r="E222" s="5">
        <v>42440</v>
      </c>
      <c r="F222" s="130">
        <v>0</v>
      </c>
      <c r="G222" s="130">
        <v>0</v>
      </c>
      <c r="I222" s="4" t="s">
        <v>30</v>
      </c>
      <c r="K222" s="148" t="s">
        <v>94</v>
      </c>
      <c r="M222" s="4" t="s">
        <v>32</v>
      </c>
      <c r="N222" s="4" t="s">
        <v>186</v>
      </c>
      <c r="O222" s="4" t="s">
        <v>187</v>
      </c>
      <c r="P222" s="4" t="s">
        <v>48</v>
      </c>
      <c r="Q222" s="4">
        <v>1</v>
      </c>
      <c r="R222" s="130">
        <v>10.39</v>
      </c>
      <c r="S222" s="130">
        <f t="shared" si="12"/>
        <v>10.39</v>
      </c>
      <c r="T222" s="130">
        <f t="shared" si="13"/>
        <v>1.870000000000001</v>
      </c>
      <c r="U222" s="130">
        <v>8.52</v>
      </c>
      <c r="V222" s="130">
        <f t="shared" si="14"/>
        <v>8.52</v>
      </c>
      <c r="W222" s="5">
        <v>42413</v>
      </c>
      <c r="X222" s="4" t="s">
        <v>95</v>
      </c>
      <c r="Y222" s="4" t="s">
        <v>96</v>
      </c>
      <c r="Z222" s="4" t="s">
        <v>78</v>
      </c>
      <c r="AA222" s="5">
        <v>42410</v>
      </c>
      <c r="AB222" s="4" t="s">
        <v>911</v>
      </c>
      <c r="AC222" s="146" t="s">
        <v>2302</v>
      </c>
    </row>
    <row r="223" spans="1:29" s="4" customFormat="1">
      <c r="A223" s="4" t="s">
        <v>27</v>
      </c>
      <c r="B223" s="4" t="s">
        <v>28</v>
      </c>
      <c r="C223" s="4" t="s">
        <v>895</v>
      </c>
      <c r="D223" s="5">
        <v>42410</v>
      </c>
      <c r="E223" s="5">
        <v>42440</v>
      </c>
      <c r="F223" s="130">
        <v>0</v>
      </c>
      <c r="G223" s="130">
        <v>0</v>
      </c>
      <c r="I223" s="4" t="s">
        <v>30</v>
      </c>
      <c r="K223" s="148" t="s">
        <v>94</v>
      </c>
      <c r="M223" s="4" t="s">
        <v>32</v>
      </c>
      <c r="N223" s="4" t="s">
        <v>186</v>
      </c>
      <c r="O223" s="4" t="s">
        <v>187</v>
      </c>
      <c r="P223" s="4" t="s">
        <v>48</v>
      </c>
      <c r="Q223" s="4">
        <v>1</v>
      </c>
      <c r="R223" s="130">
        <v>10.39</v>
      </c>
      <c r="S223" s="130">
        <f t="shared" si="12"/>
        <v>10.39</v>
      </c>
      <c r="T223" s="130">
        <f t="shared" si="13"/>
        <v>1.870000000000001</v>
      </c>
      <c r="U223" s="130">
        <v>8.52</v>
      </c>
      <c r="V223" s="130">
        <f t="shared" si="14"/>
        <v>8.52</v>
      </c>
      <c r="W223" s="5">
        <v>42413</v>
      </c>
      <c r="X223" s="4" t="s">
        <v>95</v>
      </c>
      <c r="Y223" s="4" t="s">
        <v>96</v>
      </c>
      <c r="Z223" s="4" t="s">
        <v>78</v>
      </c>
      <c r="AA223" s="5">
        <v>42410</v>
      </c>
      <c r="AB223" s="4" t="s">
        <v>912</v>
      </c>
      <c r="AC223" s="146" t="s">
        <v>2302</v>
      </c>
    </row>
    <row r="224" spans="1:29" s="4" customFormat="1">
      <c r="A224" s="4" t="s">
        <v>27</v>
      </c>
      <c r="B224" s="4" t="s">
        <v>28</v>
      </c>
      <c r="C224" s="4" t="s">
        <v>895</v>
      </c>
      <c r="D224" s="5">
        <v>42410</v>
      </c>
      <c r="E224" s="5">
        <v>42440</v>
      </c>
      <c r="F224" s="130">
        <v>0</v>
      </c>
      <c r="G224" s="130">
        <v>0</v>
      </c>
      <c r="I224" s="4" t="s">
        <v>30</v>
      </c>
      <c r="K224" s="148" t="s">
        <v>94</v>
      </c>
      <c r="M224" s="4" t="s">
        <v>32</v>
      </c>
      <c r="N224" s="4" t="s">
        <v>186</v>
      </c>
      <c r="O224" s="4" t="s">
        <v>187</v>
      </c>
      <c r="P224" s="4" t="s">
        <v>48</v>
      </c>
      <c r="Q224" s="4">
        <v>1</v>
      </c>
      <c r="R224" s="130">
        <v>10.39</v>
      </c>
      <c r="S224" s="130">
        <f t="shared" si="12"/>
        <v>10.39</v>
      </c>
      <c r="T224" s="130">
        <f t="shared" si="13"/>
        <v>1.870000000000001</v>
      </c>
      <c r="U224" s="130">
        <v>8.52</v>
      </c>
      <c r="V224" s="130">
        <f t="shared" si="14"/>
        <v>8.52</v>
      </c>
      <c r="W224" s="5">
        <v>42413</v>
      </c>
      <c r="X224" s="4" t="s">
        <v>95</v>
      </c>
      <c r="Y224" s="4" t="s">
        <v>96</v>
      </c>
      <c r="Z224" s="4" t="s">
        <v>78</v>
      </c>
      <c r="AA224" s="5">
        <v>42410</v>
      </c>
      <c r="AB224" s="4" t="s">
        <v>913</v>
      </c>
      <c r="AC224" s="146" t="s">
        <v>2302</v>
      </c>
    </row>
    <row r="225" spans="1:29" s="4" customFormat="1">
      <c r="A225" s="4" t="s">
        <v>27</v>
      </c>
      <c r="B225" s="4" t="s">
        <v>28</v>
      </c>
      <c r="C225" s="4" t="s">
        <v>895</v>
      </c>
      <c r="D225" s="5">
        <v>42410</v>
      </c>
      <c r="E225" s="5">
        <v>42440</v>
      </c>
      <c r="F225" s="130">
        <v>0</v>
      </c>
      <c r="G225" s="130">
        <v>0</v>
      </c>
      <c r="I225" s="4" t="s">
        <v>30</v>
      </c>
      <c r="K225" s="148" t="s">
        <v>94</v>
      </c>
      <c r="M225" s="4" t="s">
        <v>32</v>
      </c>
      <c r="N225" s="4" t="s">
        <v>186</v>
      </c>
      <c r="O225" s="4" t="s">
        <v>187</v>
      </c>
      <c r="P225" s="4" t="s">
        <v>48</v>
      </c>
      <c r="Q225" s="4">
        <v>1</v>
      </c>
      <c r="R225" s="130">
        <v>10.39</v>
      </c>
      <c r="S225" s="130">
        <f t="shared" si="12"/>
        <v>10.39</v>
      </c>
      <c r="T225" s="130">
        <f t="shared" si="13"/>
        <v>1.870000000000001</v>
      </c>
      <c r="U225" s="130">
        <v>8.52</v>
      </c>
      <c r="V225" s="130">
        <f t="shared" si="14"/>
        <v>8.52</v>
      </c>
      <c r="W225" s="5">
        <v>42413</v>
      </c>
      <c r="X225" s="4" t="s">
        <v>95</v>
      </c>
      <c r="Y225" s="4" t="s">
        <v>96</v>
      </c>
      <c r="Z225" s="4" t="s">
        <v>78</v>
      </c>
      <c r="AA225" s="5">
        <v>42410</v>
      </c>
      <c r="AB225" s="4" t="s">
        <v>914</v>
      </c>
      <c r="AC225" s="146" t="s">
        <v>2302</v>
      </c>
    </row>
    <row r="226" spans="1:29" s="4" customFormat="1">
      <c r="A226" s="4" t="s">
        <v>27</v>
      </c>
      <c r="B226" s="4" t="s">
        <v>28</v>
      </c>
      <c r="C226" s="4" t="s">
        <v>895</v>
      </c>
      <c r="D226" s="5">
        <v>42410</v>
      </c>
      <c r="E226" s="5">
        <v>42440</v>
      </c>
      <c r="F226" s="130">
        <v>0</v>
      </c>
      <c r="G226" s="130">
        <v>0</v>
      </c>
      <c r="I226" s="4" t="s">
        <v>30</v>
      </c>
      <c r="K226" s="148" t="s">
        <v>899</v>
      </c>
      <c r="M226" s="4" t="s">
        <v>32</v>
      </c>
      <c r="N226" s="4" t="s">
        <v>186</v>
      </c>
      <c r="O226" s="4" t="s">
        <v>187</v>
      </c>
      <c r="P226" s="4" t="s">
        <v>48</v>
      </c>
      <c r="Q226" s="4">
        <v>1</v>
      </c>
      <c r="R226" s="130">
        <v>10.39</v>
      </c>
      <c r="S226" s="130">
        <f t="shared" si="12"/>
        <v>10.39</v>
      </c>
      <c r="T226" s="130">
        <f t="shared" si="13"/>
        <v>1.870000000000001</v>
      </c>
      <c r="U226" s="130">
        <v>8.52</v>
      </c>
      <c r="V226" s="130">
        <f t="shared" si="14"/>
        <v>8.52</v>
      </c>
      <c r="W226" s="5">
        <v>42413</v>
      </c>
      <c r="X226" s="4" t="s">
        <v>900</v>
      </c>
      <c r="Y226" s="4" t="s">
        <v>867</v>
      </c>
      <c r="Z226" s="4" t="s">
        <v>38</v>
      </c>
      <c r="AA226" s="5">
        <v>42410</v>
      </c>
      <c r="AB226" s="4" t="s">
        <v>901</v>
      </c>
      <c r="AC226" s="146" t="s">
        <v>2302</v>
      </c>
    </row>
    <row r="227" spans="1:29" s="4" customFormat="1">
      <c r="A227" s="4" t="s">
        <v>27</v>
      </c>
      <c r="B227" s="4" t="s">
        <v>28</v>
      </c>
      <c r="C227" s="4" t="s">
        <v>895</v>
      </c>
      <c r="D227" s="5">
        <v>42410</v>
      </c>
      <c r="E227" s="5">
        <v>42440</v>
      </c>
      <c r="F227" s="130">
        <v>0</v>
      </c>
      <c r="G227" s="130">
        <v>0</v>
      </c>
      <c r="I227" s="4" t="s">
        <v>30</v>
      </c>
      <c r="K227" s="148"/>
      <c r="M227" s="4" t="s">
        <v>32</v>
      </c>
      <c r="N227" s="4" t="s">
        <v>186</v>
      </c>
      <c r="O227" s="4" t="s">
        <v>187</v>
      </c>
      <c r="P227" s="4" t="s">
        <v>48</v>
      </c>
      <c r="Q227" s="4">
        <v>1</v>
      </c>
      <c r="R227" s="130">
        <v>10.39</v>
      </c>
      <c r="S227" s="130">
        <f t="shared" si="12"/>
        <v>10.39</v>
      </c>
      <c r="T227" s="130">
        <f t="shared" si="13"/>
        <v>1.870000000000001</v>
      </c>
      <c r="U227" s="130">
        <v>8.52</v>
      </c>
      <c r="V227" s="130">
        <f t="shared" si="14"/>
        <v>8.52</v>
      </c>
      <c r="W227" s="5">
        <v>42413</v>
      </c>
      <c r="X227" s="4" t="s">
        <v>955</v>
      </c>
      <c r="Y227" s="4" t="s">
        <v>956</v>
      </c>
      <c r="Z227" s="4" t="s">
        <v>38</v>
      </c>
      <c r="AA227" s="5">
        <v>42410</v>
      </c>
      <c r="AB227" s="4" t="s">
        <v>957</v>
      </c>
      <c r="AC227" s="146" t="s">
        <v>2302</v>
      </c>
    </row>
    <row r="228" spans="1:29" s="4" customFormat="1">
      <c r="A228" s="4" t="s">
        <v>27</v>
      </c>
      <c r="B228" s="4" t="s">
        <v>28</v>
      </c>
      <c r="C228" s="4" t="s">
        <v>895</v>
      </c>
      <c r="D228" s="5">
        <v>42410</v>
      </c>
      <c r="E228" s="5">
        <v>42440</v>
      </c>
      <c r="F228" s="130">
        <v>0</v>
      </c>
      <c r="G228" s="130">
        <v>0</v>
      </c>
      <c r="I228" s="4" t="s">
        <v>30</v>
      </c>
      <c r="K228" s="148"/>
      <c r="M228" s="4" t="s">
        <v>32</v>
      </c>
      <c r="N228" s="4" t="s">
        <v>186</v>
      </c>
      <c r="O228" s="4" t="s">
        <v>187</v>
      </c>
      <c r="P228" s="4" t="s">
        <v>48</v>
      </c>
      <c r="Q228" s="4">
        <v>2</v>
      </c>
      <c r="R228" s="130">
        <v>10.39</v>
      </c>
      <c r="S228" s="130">
        <f t="shared" si="12"/>
        <v>20.78</v>
      </c>
      <c r="T228" s="130">
        <f t="shared" si="13"/>
        <v>3.740000000000002</v>
      </c>
      <c r="U228" s="130">
        <v>8.52</v>
      </c>
      <c r="V228" s="130">
        <f t="shared" si="14"/>
        <v>17.04</v>
      </c>
      <c r="W228" s="5">
        <v>42413</v>
      </c>
      <c r="X228" s="4" t="s">
        <v>947</v>
      </c>
      <c r="Y228" s="4" t="s">
        <v>948</v>
      </c>
      <c r="Z228" s="4" t="s">
        <v>51</v>
      </c>
      <c r="AA228" s="5">
        <v>42410</v>
      </c>
      <c r="AB228" s="4" t="s">
        <v>949</v>
      </c>
      <c r="AC228" s="146" t="s">
        <v>2319</v>
      </c>
    </row>
    <row r="229" spans="1:29" s="4" customFormat="1">
      <c r="A229" s="4" t="s">
        <v>27</v>
      </c>
      <c r="B229" s="4" t="s">
        <v>28</v>
      </c>
      <c r="C229" s="4" t="s">
        <v>895</v>
      </c>
      <c r="D229" s="5">
        <v>42410</v>
      </c>
      <c r="E229" s="5">
        <v>42440</v>
      </c>
      <c r="F229" s="130">
        <v>0</v>
      </c>
      <c r="G229" s="130">
        <v>0</v>
      </c>
      <c r="I229" s="4" t="s">
        <v>30</v>
      </c>
      <c r="K229" s="148"/>
      <c r="M229" s="4" t="s">
        <v>32</v>
      </c>
      <c r="N229" s="4" t="s">
        <v>186</v>
      </c>
      <c r="O229" s="4" t="s">
        <v>187</v>
      </c>
      <c r="P229" s="4" t="s">
        <v>48</v>
      </c>
      <c r="Q229" s="4">
        <v>1</v>
      </c>
      <c r="R229" s="130">
        <v>10.39</v>
      </c>
      <c r="S229" s="130">
        <f t="shared" si="12"/>
        <v>10.39</v>
      </c>
      <c r="T229" s="130">
        <f t="shared" si="13"/>
        <v>1.870000000000001</v>
      </c>
      <c r="U229" s="130">
        <v>8.52</v>
      </c>
      <c r="V229" s="130">
        <f t="shared" si="14"/>
        <v>8.52</v>
      </c>
      <c r="W229" s="5">
        <v>42413</v>
      </c>
      <c r="X229" s="4" t="s">
        <v>938</v>
      </c>
      <c r="Y229" s="4" t="s">
        <v>939</v>
      </c>
      <c r="Z229" s="4" t="s">
        <v>38</v>
      </c>
      <c r="AA229" s="5">
        <v>42410</v>
      </c>
      <c r="AB229" s="4" t="s">
        <v>940</v>
      </c>
      <c r="AC229" s="146" t="s">
        <v>2302</v>
      </c>
    </row>
    <row r="230" spans="1:29" s="4" customFormat="1">
      <c r="A230" s="4" t="s">
        <v>27</v>
      </c>
      <c r="B230" s="4" t="s">
        <v>28</v>
      </c>
      <c r="C230" s="4" t="s">
        <v>895</v>
      </c>
      <c r="D230" s="5">
        <v>42410</v>
      </c>
      <c r="E230" s="5">
        <v>42440</v>
      </c>
      <c r="F230" s="130">
        <v>0</v>
      </c>
      <c r="G230" s="130">
        <v>0</v>
      </c>
      <c r="I230" s="4" t="s">
        <v>30</v>
      </c>
      <c r="K230" s="148"/>
      <c r="M230" s="4" t="s">
        <v>32</v>
      </c>
      <c r="N230" s="4" t="s">
        <v>186</v>
      </c>
      <c r="O230" s="4" t="s">
        <v>187</v>
      </c>
      <c r="P230" s="4" t="s">
        <v>48</v>
      </c>
      <c r="Q230" s="4">
        <v>1</v>
      </c>
      <c r="R230" s="130">
        <v>10.39</v>
      </c>
      <c r="S230" s="130">
        <f t="shared" si="12"/>
        <v>10.39</v>
      </c>
      <c r="T230" s="130">
        <f t="shared" si="13"/>
        <v>1.870000000000001</v>
      </c>
      <c r="U230" s="130">
        <v>8.52</v>
      </c>
      <c r="V230" s="130">
        <f t="shared" si="14"/>
        <v>8.52</v>
      </c>
      <c r="W230" s="5">
        <v>42413</v>
      </c>
      <c r="X230" s="4" t="s">
        <v>923</v>
      </c>
      <c r="Y230" s="4" t="s">
        <v>924</v>
      </c>
      <c r="Z230" s="4" t="s">
        <v>38</v>
      </c>
      <c r="AA230" s="5">
        <v>42410</v>
      </c>
      <c r="AB230" s="4" t="s">
        <v>925</v>
      </c>
      <c r="AC230" s="146" t="s">
        <v>2302</v>
      </c>
    </row>
    <row r="231" spans="1:29" s="4" customFormat="1">
      <c r="A231" s="4" t="s">
        <v>27</v>
      </c>
      <c r="B231" s="4" t="s">
        <v>28</v>
      </c>
      <c r="C231" s="4" t="s">
        <v>895</v>
      </c>
      <c r="D231" s="5">
        <v>42410</v>
      </c>
      <c r="E231" s="5">
        <v>42440</v>
      </c>
      <c r="F231" s="130">
        <v>0</v>
      </c>
      <c r="G231" s="130">
        <v>0</v>
      </c>
      <c r="I231" s="4" t="s">
        <v>30</v>
      </c>
      <c r="K231" s="148">
        <v>9006</v>
      </c>
      <c r="M231" s="4" t="s">
        <v>32</v>
      </c>
      <c r="N231" s="4" t="s">
        <v>46</v>
      </c>
      <c r="O231" s="4" t="s">
        <v>47</v>
      </c>
      <c r="P231" s="4" t="s">
        <v>48</v>
      </c>
      <c r="Q231" s="4">
        <v>5</v>
      </c>
      <c r="R231" s="130">
        <v>6.5</v>
      </c>
      <c r="S231" s="130">
        <f t="shared" si="12"/>
        <v>32.5</v>
      </c>
      <c r="T231" s="130">
        <f t="shared" si="13"/>
        <v>5.85</v>
      </c>
      <c r="U231" s="130">
        <v>5.33</v>
      </c>
      <c r="V231" s="130">
        <f t="shared" si="14"/>
        <v>26.65</v>
      </c>
      <c r="W231" s="5">
        <v>42413</v>
      </c>
      <c r="X231" s="4" t="s">
        <v>958</v>
      </c>
      <c r="Y231" s="4" t="s">
        <v>959</v>
      </c>
      <c r="Z231" s="4" t="s">
        <v>38</v>
      </c>
      <c r="AA231" s="5">
        <v>42410</v>
      </c>
      <c r="AB231" s="4" t="s">
        <v>960</v>
      </c>
      <c r="AC231" s="146" t="s">
        <v>2302</v>
      </c>
    </row>
    <row r="232" spans="1:29" s="4" customFormat="1">
      <c r="A232" s="4" t="s">
        <v>27</v>
      </c>
      <c r="B232" s="4" t="s">
        <v>28</v>
      </c>
      <c r="C232" s="4" t="s">
        <v>895</v>
      </c>
      <c r="D232" s="5">
        <v>42410</v>
      </c>
      <c r="E232" s="5">
        <v>42440</v>
      </c>
      <c r="F232" s="130">
        <v>0</v>
      </c>
      <c r="G232" s="130">
        <v>0</v>
      </c>
      <c r="I232" s="4" t="s">
        <v>30</v>
      </c>
      <c r="K232" s="148"/>
      <c r="M232" s="4" t="s">
        <v>32</v>
      </c>
      <c r="N232" s="4" t="s">
        <v>186</v>
      </c>
      <c r="O232" s="4" t="s">
        <v>187</v>
      </c>
      <c r="P232" s="4" t="s">
        <v>48</v>
      </c>
      <c r="Q232" s="4">
        <v>1</v>
      </c>
      <c r="R232" s="130">
        <v>10.39</v>
      </c>
      <c r="S232" s="130">
        <f t="shared" si="12"/>
        <v>10.39</v>
      </c>
      <c r="T232" s="130">
        <f t="shared" si="13"/>
        <v>1.870000000000001</v>
      </c>
      <c r="U232" s="130">
        <v>8.52</v>
      </c>
      <c r="V232" s="130">
        <f t="shared" si="14"/>
        <v>8.52</v>
      </c>
      <c r="W232" s="5">
        <v>42413</v>
      </c>
      <c r="X232" s="4" t="s">
        <v>927</v>
      </c>
      <c r="Y232" s="4" t="s">
        <v>928</v>
      </c>
      <c r="Z232" s="4" t="s">
        <v>38</v>
      </c>
      <c r="AA232" s="5">
        <v>42410</v>
      </c>
      <c r="AB232" s="4" t="s">
        <v>929</v>
      </c>
      <c r="AC232" s="146" t="s">
        <v>2302</v>
      </c>
    </row>
    <row r="233" spans="1:29" s="4" customFormat="1">
      <c r="A233" s="4" t="s">
        <v>27</v>
      </c>
      <c r="B233" s="4" t="s">
        <v>28</v>
      </c>
      <c r="C233" s="4" t="s">
        <v>895</v>
      </c>
      <c r="D233" s="5">
        <v>42410</v>
      </c>
      <c r="E233" s="5">
        <v>42440</v>
      </c>
      <c r="F233" s="130">
        <v>0</v>
      </c>
      <c r="G233" s="130">
        <v>0</v>
      </c>
      <c r="I233" s="4" t="s">
        <v>30</v>
      </c>
      <c r="K233" s="148" t="s">
        <v>94</v>
      </c>
      <c r="M233" s="4" t="s">
        <v>32</v>
      </c>
      <c r="N233" s="4" t="s">
        <v>186</v>
      </c>
      <c r="O233" s="4" t="s">
        <v>187</v>
      </c>
      <c r="P233" s="4" t="s">
        <v>48</v>
      </c>
      <c r="Q233" s="4">
        <v>2</v>
      </c>
      <c r="R233" s="130">
        <v>10.39</v>
      </c>
      <c r="S233" s="130">
        <f t="shared" si="12"/>
        <v>20.78</v>
      </c>
      <c r="T233" s="130">
        <f t="shared" si="13"/>
        <v>3.740000000000002</v>
      </c>
      <c r="U233" s="130">
        <v>8.52</v>
      </c>
      <c r="V233" s="130">
        <f t="shared" si="14"/>
        <v>17.04</v>
      </c>
      <c r="W233" s="5">
        <v>42413</v>
      </c>
      <c r="X233" s="4" t="s">
        <v>950</v>
      </c>
      <c r="Y233" s="4" t="s">
        <v>951</v>
      </c>
      <c r="Z233" s="4" t="s">
        <v>51</v>
      </c>
      <c r="AA233" s="5">
        <v>42410</v>
      </c>
      <c r="AB233" s="4" t="s">
        <v>952</v>
      </c>
      <c r="AC233" s="146" t="s">
        <v>2319</v>
      </c>
    </row>
    <row r="234" spans="1:29" s="4" customFormat="1">
      <c r="A234" s="4" t="s">
        <v>27</v>
      </c>
      <c r="B234" s="4" t="s">
        <v>28</v>
      </c>
      <c r="C234" s="4" t="s">
        <v>895</v>
      </c>
      <c r="D234" s="5">
        <v>42410</v>
      </c>
      <c r="E234" s="5">
        <v>42440</v>
      </c>
      <c r="F234" s="130">
        <v>0</v>
      </c>
      <c r="G234" s="130">
        <v>0</v>
      </c>
      <c r="I234" s="4" t="s">
        <v>30</v>
      </c>
      <c r="K234" s="148" t="s">
        <v>934</v>
      </c>
      <c r="M234" s="4" t="s">
        <v>32</v>
      </c>
      <c r="N234" s="4" t="s">
        <v>186</v>
      </c>
      <c r="O234" s="4" t="s">
        <v>187</v>
      </c>
      <c r="P234" s="4" t="s">
        <v>48</v>
      </c>
      <c r="Q234" s="4">
        <v>1</v>
      </c>
      <c r="R234" s="130">
        <v>10.39</v>
      </c>
      <c r="S234" s="130">
        <f t="shared" si="12"/>
        <v>10.39</v>
      </c>
      <c r="T234" s="130">
        <f t="shared" si="13"/>
        <v>1.870000000000001</v>
      </c>
      <c r="U234" s="130">
        <v>8.52</v>
      </c>
      <c r="V234" s="130">
        <f t="shared" si="14"/>
        <v>8.52</v>
      </c>
      <c r="W234" s="5">
        <v>42413</v>
      </c>
      <c r="X234" s="4" t="s">
        <v>935</v>
      </c>
      <c r="Y234" s="4" t="s">
        <v>936</v>
      </c>
      <c r="Z234" s="4" t="s">
        <v>38</v>
      </c>
      <c r="AA234" s="5">
        <v>42410</v>
      </c>
      <c r="AB234" s="4" t="s">
        <v>937</v>
      </c>
      <c r="AC234" s="146" t="s">
        <v>2302</v>
      </c>
    </row>
    <row r="235" spans="1:29" s="4" customFormat="1">
      <c r="A235" s="4" t="s">
        <v>27</v>
      </c>
      <c r="B235" s="4" t="s">
        <v>28</v>
      </c>
      <c r="C235" s="4" t="s">
        <v>895</v>
      </c>
      <c r="D235" s="5">
        <v>42410</v>
      </c>
      <c r="E235" s="5">
        <v>42440</v>
      </c>
      <c r="F235" s="130">
        <v>0</v>
      </c>
      <c r="G235" s="130">
        <v>0</v>
      </c>
      <c r="I235" s="4" t="s">
        <v>30</v>
      </c>
      <c r="K235" s="148" t="s">
        <v>943</v>
      </c>
      <c r="M235" s="4" t="s">
        <v>32</v>
      </c>
      <c r="N235" s="4" t="s">
        <v>186</v>
      </c>
      <c r="O235" s="4" t="s">
        <v>187</v>
      </c>
      <c r="P235" s="4" t="s">
        <v>48</v>
      </c>
      <c r="Q235" s="4">
        <v>4</v>
      </c>
      <c r="R235" s="130">
        <v>10.39</v>
      </c>
      <c r="S235" s="130">
        <f t="shared" si="12"/>
        <v>41.56</v>
      </c>
      <c r="T235" s="130">
        <f t="shared" si="13"/>
        <v>7.480000000000004</v>
      </c>
      <c r="U235" s="130">
        <v>8.52</v>
      </c>
      <c r="V235" s="130">
        <f t="shared" si="14"/>
        <v>34.08</v>
      </c>
      <c r="W235" s="5">
        <v>42413</v>
      </c>
      <c r="X235" s="4" t="s">
        <v>944</v>
      </c>
      <c r="Y235" s="4" t="s">
        <v>945</v>
      </c>
      <c r="Z235" s="4" t="s">
        <v>51</v>
      </c>
      <c r="AA235" s="5">
        <v>42410</v>
      </c>
      <c r="AB235" s="4" t="s">
        <v>946</v>
      </c>
      <c r="AC235" s="146" t="s">
        <v>2306</v>
      </c>
    </row>
    <row r="236" spans="1:29" s="4" customFormat="1">
      <c r="A236" s="4" t="s">
        <v>27</v>
      </c>
      <c r="B236" s="4" t="s">
        <v>28</v>
      </c>
      <c r="C236" s="4" t="s">
        <v>964</v>
      </c>
      <c r="D236" s="5">
        <v>42411</v>
      </c>
      <c r="E236" s="5">
        <v>42441</v>
      </c>
      <c r="F236" s="130">
        <v>150.07</v>
      </c>
      <c r="G236" s="130">
        <v>0</v>
      </c>
      <c r="I236" s="4" t="s">
        <v>30</v>
      </c>
      <c r="K236" s="148" t="s">
        <v>965</v>
      </c>
      <c r="M236" s="4" t="s">
        <v>32</v>
      </c>
      <c r="N236" s="4" t="s">
        <v>33</v>
      </c>
      <c r="O236" s="4" t="s">
        <v>34</v>
      </c>
      <c r="P236" s="4" t="s">
        <v>35</v>
      </c>
      <c r="Q236" s="4">
        <v>1</v>
      </c>
      <c r="R236" s="130">
        <v>6.4</v>
      </c>
      <c r="S236" s="130">
        <f t="shared" si="12"/>
        <v>6.4</v>
      </c>
      <c r="T236" s="130">
        <f t="shared" si="13"/>
        <v>1.1500000000000004</v>
      </c>
      <c r="U236" s="130">
        <v>5.25</v>
      </c>
      <c r="V236" s="130">
        <f t="shared" si="14"/>
        <v>5.25</v>
      </c>
      <c r="W236" s="5">
        <v>42413</v>
      </c>
      <c r="X236" s="4" t="s">
        <v>309</v>
      </c>
      <c r="Y236" s="4" t="s">
        <v>310</v>
      </c>
      <c r="Z236" s="4" t="s">
        <v>139</v>
      </c>
      <c r="AA236" s="5">
        <v>42411</v>
      </c>
      <c r="AB236" s="4" t="s">
        <v>966</v>
      </c>
      <c r="AC236" s="146" t="s">
        <v>2302</v>
      </c>
    </row>
    <row r="237" spans="1:29" s="4" customFormat="1">
      <c r="A237" s="4" t="s">
        <v>27</v>
      </c>
      <c r="B237" s="4" t="s">
        <v>28</v>
      </c>
      <c r="C237" s="4" t="s">
        <v>964</v>
      </c>
      <c r="D237" s="5">
        <v>42411</v>
      </c>
      <c r="E237" s="5">
        <v>42441</v>
      </c>
      <c r="F237" s="130">
        <v>0</v>
      </c>
      <c r="G237" s="130">
        <v>0</v>
      </c>
      <c r="I237" s="4" t="s">
        <v>30</v>
      </c>
      <c r="K237" s="148" t="s">
        <v>94</v>
      </c>
      <c r="M237" s="4" t="s">
        <v>32</v>
      </c>
      <c r="N237" s="4" t="s">
        <v>33</v>
      </c>
      <c r="O237" s="4" t="s">
        <v>34</v>
      </c>
      <c r="P237" s="4" t="s">
        <v>35</v>
      </c>
      <c r="Q237" s="4">
        <v>1</v>
      </c>
      <c r="R237" s="130">
        <v>6.4</v>
      </c>
      <c r="S237" s="130">
        <f t="shared" si="12"/>
        <v>6.4</v>
      </c>
      <c r="T237" s="130">
        <f t="shared" si="13"/>
        <v>1.1500000000000004</v>
      </c>
      <c r="U237" s="130">
        <v>5.25</v>
      </c>
      <c r="V237" s="130">
        <f t="shared" si="14"/>
        <v>5.25</v>
      </c>
      <c r="W237" s="5">
        <v>42413</v>
      </c>
      <c r="X237" s="4" t="s">
        <v>192</v>
      </c>
      <c r="Y237" s="4" t="s">
        <v>193</v>
      </c>
      <c r="Z237" s="4" t="s">
        <v>51</v>
      </c>
      <c r="AA237" s="5">
        <v>42411</v>
      </c>
      <c r="AB237" s="4" t="s">
        <v>977</v>
      </c>
      <c r="AC237" s="146" t="s">
        <v>2305</v>
      </c>
    </row>
    <row r="238" spans="1:29" s="4" customFormat="1">
      <c r="A238" s="4" t="s">
        <v>27</v>
      </c>
      <c r="B238" s="4" t="s">
        <v>28</v>
      </c>
      <c r="C238" s="4" t="s">
        <v>964</v>
      </c>
      <c r="D238" s="5">
        <v>42411</v>
      </c>
      <c r="E238" s="5">
        <v>42441</v>
      </c>
      <c r="F238" s="130">
        <v>0</v>
      </c>
      <c r="G238" s="130">
        <v>0</v>
      </c>
      <c r="I238" s="4" t="s">
        <v>30</v>
      </c>
      <c r="K238" s="148" t="s">
        <v>975</v>
      </c>
      <c r="M238" s="4" t="s">
        <v>32</v>
      </c>
      <c r="N238" s="4" t="s">
        <v>46</v>
      </c>
      <c r="O238" s="4" t="s">
        <v>47</v>
      </c>
      <c r="P238" s="4" t="s">
        <v>48</v>
      </c>
      <c r="Q238" s="4">
        <v>2</v>
      </c>
      <c r="R238" s="130">
        <v>6.5</v>
      </c>
      <c r="S238" s="130">
        <f t="shared" si="12"/>
        <v>13</v>
      </c>
      <c r="T238" s="130">
        <f t="shared" si="13"/>
        <v>2.34</v>
      </c>
      <c r="U238" s="130">
        <v>5.33</v>
      </c>
      <c r="V238" s="130">
        <f t="shared" si="14"/>
        <v>10.66</v>
      </c>
      <c r="W238" s="5">
        <v>42413</v>
      </c>
      <c r="X238" s="4" t="s">
        <v>125</v>
      </c>
      <c r="Y238" s="4" t="s">
        <v>126</v>
      </c>
      <c r="Z238" s="4" t="s">
        <v>51</v>
      </c>
      <c r="AA238" s="5">
        <v>42411</v>
      </c>
      <c r="AB238" s="4" t="s">
        <v>976</v>
      </c>
      <c r="AC238" s="146" t="s">
        <v>2305</v>
      </c>
    </row>
    <row r="239" spans="1:29" s="4" customFormat="1">
      <c r="A239" s="4" t="s">
        <v>27</v>
      </c>
      <c r="B239" s="4" t="s">
        <v>28</v>
      </c>
      <c r="C239" s="4" t="s">
        <v>964</v>
      </c>
      <c r="D239" s="5">
        <v>42411</v>
      </c>
      <c r="E239" s="5">
        <v>42441</v>
      </c>
      <c r="F239" s="130">
        <v>0</v>
      </c>
      <c r="G239" s="130">
        <v>0</v>
      </c>
      <c r="I239" s="4" t="s">
        <v>30</v>
      </c>
      <c r="K239" s="148" t="s">
        <v>94</v>
      </c>
      <c r="M239" s="4" t="s">
        <v>32</v>
      </c>
      <c r="N239" s="4" t="s">
        <v>46</v>
      </c>
      <c r="O239" s="4" t="s">
        <v>47</v>
      </c>
      <c r="P239" s="4" t="s">
        <v>48</v>
      </c>
      <c r="Q239" s="4">
        <v>2</v>
      </c>
      <c r="R239" s="130">
        <v>6.5</v>
      </c>
      <c r="S239" s="130">
        <f t="shared" si="12"/>
        <v>13</v>
      </c>
      <c r="T239" s="130">
        <f t="shared" si="13"/>
        <v>2.34</v>
      </c>
      <c r="U239" s="130">
        <v>5.33</v>
      </c>
      <c r="V239" s="130">
        <f t="shared" si="14"/>
        <v>10.66</v>
      </c>
      <c r="W239" s="5">
        <v>42413</v>
      </c>
      <c r="X239" s="4" t="s">
        <v>192</v>
      </c>
      <c r="Y239" s="4" t="s">
        <v>193</v>
      </c>
      <c r="Z239" s="4" t="s">
        <v>51</v>
      </c>
      <c r="AA239" s="5">
        <v>42411</v>
      </c>
      <c r="AB239" s="4" t="s">
        <v>977</v>
      </c>
      <c r="AC239" s="146" t="s">
        <v>2305</v>
      </c>
    </row>
    <row r="240" spans="1:29" s="4" customFormat="1">
      <c r="A240" s="4" t="s">
        <v>27</v>
      </c>
      <c r="B240" s="4" t="s">
        <v>28</v>
      </c>
      <c r="C240" s="4" t="s">
        <v>964</v>
      </c>
      <c r="D240" s="5">
        <v>42411</v>
      </c>
      <c r="E240" s="5">
        <v>42441</v>
      </c>
      <c r="F240" s="130">
        <v>0</v>
      </c>
      <c r="G240" s="130">
        <v>0</v>
      </c>
      <c r="I240" s="4" t="s">
        <v>30</v>
      </c>
      <c r="K240" s="148" t="s">
        <v>94</v>
      </c>
      <c r="M240" s="4" t="s">
        <v>32</v>
      </c>
      <c r="N240" s="4" t="s">
        <v>46</v>
      </c>
      <c r="O240" s="4" t="s">
        <v>47</v>
      </c>
      <c r="P240" s="4" t="s">
        <v>48</v>
      </c>
      <c r="Q240" s="4">
        <v>2</v>
      </c>
      <c r="R240" s="130">
        <v>6.5</v>
      </c>
      <c r="S240" s="130">
        <f t="shared" si="12"/>
        <v>13</v>
      </c>
      <c r="T240" s="130">
        <f t="shared" si="13"/>
        <v>2.34</v>
      </c>
      <c r="U240" s="130">
        <v>5.33</v>
      </c>
      <c r="V240" s="130">
        <f t="shared" si="14"/>
        <v>10.66</v>
      </c>
      <c r="W240" s="5">
        <v>42413</v>
      </c>
      <c r="X240" s="4" t="s">
        <v>192</v>
      </c>
      <c r="Y240" s="4" t="s">
        <v>193</v>
      </c>
      <c r="Z240" s="4" t="s">
        <v>51</v>
      </c>
      <c r="AA240" s="5">
        <v>42411</v>
      </c>
      <c r="AB240" s="4" t="s">
        <v>977</v>
      </c>
      <c r="AC240" s="146" t="s">
        <v>2305</v>
      </c>
    </row>
    <row r="241" spans="1:29" s="4" customFormat="1">
      <c r="A241" s="4" t="s">
        <v>27</v>
      </c>
      <c r="B241" s="4" t="s">
        <v>28</v>
      </c>
      <c r="C241" s="4" t="s">
        <v>964</v>
      </c>
      <c r="D241" s="5">
        <v>42411</v>
      </c>
      <c r="E241" s="5">
        <v>42441</v>
      </c>
      <c r="F241" s="130">
        <v>0</v>
      </c>
      <c r="G241" s="130">
        <v>0</v>
      </c>
      <c r="I241" s="4" t="s">
        <v>30</v>
      </c>
      <c r="K241" s="148" t="s">
        <v>973</v>
      </c>
      <c r="M241" s="4" t="s">
        <v>32</v>
      </c>
      <c r="N241" s="4" t="s">
        <v>46</v>
      </c>
      <c r="O241" s="4" t="s">
        <v>47</v>
      </c>
      <c r="P241" s="4" t="s">
        <v>48</v>
      </c>
      <c r="Q241" s="4">
        <v>13</v>
      </c>
      <c r="R241" s="130">
        <v>6.5</v>
      </c>
      <c r="S241" s="130">
        <f t="shared" si="12"/>
        <v>84.5</v>
      </c>
      <c r="T241" s="130">
        <f t="shared" si="13"/>
        <v>15.209999999999999</v>
      </c>
      <c r="U241" s="130">
        <v>5.33</v>
      </c>
      <c r="V241" s="130">
        <f t="shared" si="14"/>
        <v>69.290000000000006</v>
      </c>
      <c r="W241" s="5">
        <v>42413</v>
      </c>
      <c r="X241" s="4" t="s">
        <v>125</v>
      </c>
      <c r="Y241" s="4" t="s">
        <v>126</v>
      </c>
      <c r="Z241" s="4" t="s">
        <v>51</v>
      </c>
      <c r="AA241" s="5">
        <v>42411</v>
      </c>
      <c r="AB241" s="4" t="s">
        <v>974</v>
      </c>
      <c r="AC241" s="146" t="s">
        <v>2305</v>
      </c>
    </row>
    <row r="242" spans="1:29" s="4" customFormat="1">
      <c r="A242" s="4" t="s">
        <v>27</v>
      </c>
      <c r="B242" s="4" t="s">
        <v>28</v>
      </c>
      <c r="C242" s="4" t="s">
        <v>964</v>
      </c>
      <c r="D242" s="5">
        <v>42411</v>
      </c>
      <c r="E242" s="5">
        <v>42441</v>
      </c>
      <c r="F242" s="130">
        <v>0</v>
      </c>
      <c r="G242" s="130">
        <v>0</v>
      </c>
      <c r="I242" s="4" t="s">
        <v>30</v>
      </c>
      <c r="K242" s="148" t="s">
        <v>967</v>
      </c>
      <c r="M242" s="4" t="s">
        <v>32</v>
      </c>
      <c r="N242" s="4" t="s">
        <v>33</v>
      </c>
      <c r="O242" s="4" t="s">
        <v>34</v>
      </c>
      <c r="P242" s="4" t="s">
        <v>35</v>
      </c>
      <c r="Q242" s="4">
        <v>1</v>
      </c>
      <c r="R242" s="130">
        <v>6.4</v>
      </c>
      <c r="S242" s="130">
        <f t="shared" si="12"/>
        <v>6.4</v>
      </c>
      <c r="T242" s="130">
        <f t="shared" si="13"/>
        <v>1.1500000000000004</v>
      </c>
      <c r="U242" s="130">
        <v>5.25</v>
      </c>
      <c r="V242" s="130">
        <f t="shared" si="14"/>
        <v>5.25</v>
      </c>
      <c r="W242" s="5">
        <v>42413</v>
      </c>
      <c r="X242" s="4" t="s">
        <v>309</v>
      </c>
      <c r="Y242" s="4" t="s">
        <v>310</v>
      </c>
      <c r="Z242" s="4" t="s">
        <v>139</v>
      </c>
      <c r="AA242" s="5">
        <v>42411</v>
      </c>
      <c r="AB242" s="4" t="s">
        <v>968</v>
      </c>
      <c r="AC242" s="146" t="s">
        <v>2302</v>
      </c>
    </row>
    <row r="243" spans="1:29" s="4" customFormat="1">
      <c r="A243" s="4" t="s">
        <v>27</v>
      </c>
      <c r="B243" s="4" t="s">
        <v>28</v>
      </c>
      <c r="C243" s="4" t="s">
        <v>964</v>
      </c>
      <c r="D243" s="5">
        <v>42411</v>
      </c>
      <c r="E243" s="5">
        <v>42441</v>
      </c>
      <c r="F243" s="130">
        <v>0</v>
      </c>
      <c r="G243" s="130">
        <v>0</v>
      </c>
      <c r="I243" s="4" t="s">
        <v>30</v>
      </c>
      <c r="K243" s="148" t="s">
        <v>969</v>
      </c>
      <c r="M243" s="4" t="s">
        <v>32</v>
      </c>
      <c r="N243" s="4" t="s">
        <v>33</v>
      </c>
      <c r="O243" s="4" t="s">
        <v>34</v>
      </c>
      <c r="P243" s="4" t="s">
        <v>35</v>
      </c>
      <c r="Q243" s="4">
        <v>2</v>
      </c>
      <c r="R243" s="130">
        <v>6.4</v>
      </c>
      <c r="S243" s="130">
        <f t="shared" si="12"/>
        <v>12.8</v>
      </c>
      <c r="T243" s="130">
        <f t="shared" si="13"/>
        <v>2.3000000000000007</v>
      </c>
      <c r="U243" s="130">
        <v>5.25</v>
      </c>
      <c r="V243" s="130">
        <f t="shared" si="14"/>
        <v>10.5</v>
      </c>
      <c r="W243" s="5">
        <v>42413</v>
      </c>
      <c r="X243" s="4" t="s">
        <v>309</v>
      </c>
      <c r="Y243" s="4" t="s">
        <v>310</v>
      </c>
      <c r="Z243" s="4" t="s">
        <v>139</v>
      </c>
      <c r="AA243" s="5">
        <v>42411</v>
      </c>
      <c r="AB243" s="4" t="s">
        <v>970</v>
      </c>
      <c r="AC243" s="146" t="s">
        <v>2302</v>
      </c>
    </row>
    <row r="244" spans="1:29" s="4" customFormat="1">
      <c r="A244" s="4" t="s">
        <v>27</v>
      </c>
      <c r="B244" s="4" t="s">
        <v>28</v>
      </c>
      <c r="C244" s="4" t="s">
        <v>964</v>
      </c>
      <c r="D244" s="5">
        <v>42411</v>
      </c>
      <c r="E244" s="5">
        <v>42441</v>
      </c>
      <c r="F244" s="130">
        <v>0</v>
      </c>
      <c r="G244" s="130">
        <v>0</v>
      </c>
      <c r="I244" s="4" t="s">
        <v>30</v>
      </c>
      <c r="K244" s="148" t="s">
        <v>971</v>
      </c>
      <c r="M244" s="4" t="s">
        <v>32</v>
      </c>
      <c r="N244" s="4" t="s">
        <v>33</v>
      </c>
      <c r="O244" s="4" t="s">
        <v>34</v>
      </c>
      <c r="P244" s="4" t="s">
        <v>35</v>
      </c>
      <c r="Q244" s="4">
        <v>3</v>
      </c>
      <c r="R244" s="130">
        <v>6.4</v>
      </c>
      <c r="S244" s="130">
        <f t="shared" si="12"/>
        <v>19.200000000000003</v>
      </c>
      <c r="T244" s="130">
        <f t="shared" si="13"/>
        <v>3.4500000000000011</v>
      </c>
      <c r="U244" s="130">
        <v>5.25</v>
      </c>
      <c r="V244" s="130">
        <f t="shared" si="14"/>
        <v>15.75</v>
      </c>
      <c r="W244" s="5">
        <v>42413</v>
      </c>
      <c r="X244" s="4" t="s">
        <v>309</v>
      </c>
      <c r="Y244" s="4" t="s">
        <v>310</v>
      </c>
      <c r="Z244" s="4" t="s">
        <v>139</v>
      </c>
      <c r="AA244" s="5">
        <v>42411</v>
      </c>
      <c r="AB244" s="4" t="s">
        <v>972</v>
      </c>
      <c r="AC244" s="146" t="s">
        <v>2302</v>
      </c>
    </row>
    <row r="245" spans="1:29" s="4" customFormat="1">
      <c r="A245" s="4" t="s">
        <v>27</v>
      </c>
      <c r="B245" s="4" t="s">
        <v>28</v>
      </c>
      <c r="C245" s="4" t="s">
        <v>964</v>
      </c>
      <c r="D245" s="5">
        <v>42411</v>
      </c>
      <c r="E245" s="5">
        <v>42441</v>
      </c>
      <c r="F245" s="130">
        <v>0</v>
      </c>
      <c r="G245" s="130">
        <v>0</v>
      </c>
      <c r="I245" s="4" t="s">
        <v>30</v>
      </c>
      <c r="K245" s="148" t="s">
        <v>971</v>
      </c>
      <c r="M245" s="4" t="s">
        <v>32</v>
      </c>
      <c r="N245" s="4" t="s">
        <v>223</v>
      </c>
      <c r="O245" s="4" t="s">
        <v>224</v>
      </c>
      <c r="P245" s="4" t="s">
        <v>225</v>
      </c>
      <c r="Q245" s="4">
        <v>2</v>
      </c>
      <c r="R245" s="130">
        <v>4.3499999999999996</v>
      </c>
      <c r="S245" s="130">
        <f t="shared" si="12"/>
        <v>8.6999999999999993</v>
      </c>
      <c r="T245" s="130">
        <f t="shared" si="13"/>
        <v>1.8999999999999995</v>
      </c>
      <c r="U245" s="130">
        <v>3.4</v>
      </c>
      <c r="V245" s="130">
        <f t="shared" si="14"/>
        <v>6.8</v>
      </c>
      <c r="W245" s="5">
        <v>42413</v>
      </c>
      <c r="X245" s="4" t="s">
        <v>309</v>
      </c>
      <c r="Y245" s="4" t="s">
        <v>310</v>
      </c>
      <c r="Z245" s="4" t="s">
        <v>139</v>
      </c>
      <c r="AA245" s="5">
        <v>42411</v>
      </c>
      <c r="AB245" s="4" t="s">
        <v>972</v>
      </c>
      <c r="AC245" s="146" t="s">
        <v>2302</v>
      </c>
    </row>
    <row r="246" spans="1:29" s="4" customFormat="1">
      <c r="A246" s="4" t="s">
        <v>27</v>
      </c>
      <c r="B246" s="4" t="s">
        <v>28</v>
      </c>
      <c r="C246" s="4" t="s">
        <v>978</v>
      </c>
      <c r="D246" s="5">
        <v>42411</v>
      </c>
      <c r="E246" s="5">
        <v>42441</v>
      </c>
      <c r="F246" s="130">
        <v>1135.3</v>
      </c>
      <c r="G246" s="130">
        <v>0</v>
      </c>
      <c r="I246" s="4" t="s">
        <v>30</v>
      </c>
      <c r="K246" s="148">
        <v>19999999</v>
      </c>
      <c r="M246" s="4" t="s">
        <v>32</v>
      </c>
      <c r="N246" s="4" t="s">
        <v>186</v>
      </c>
      <c r="O246" s="4" t="s">
        <v>187</v>
      </c>
      <c r="P246" s="4" t="s">
        <v>48</v>
      </c>
      <c r="Q246" s="4">
        <v>1</v>
      </c>
      <c r="R246" s="130">
        <v>10.39</v>
      </c>
      <c r="S246" s="130">
        <f t="shared" si="12"/>
        <v>10.39</v>
      </c>
      <c r="T246" s="130">
        <f t="shared" si="13"/>
        <v>1.870000000000001</v>
      </c>
      <c r="U246" s="130">
        <v>8.52</v>
      </c>
      <c r="V246" s="130">
        <f t="shared" si="14"/>
        <v>8.52</v>
      </c>
      <c r="W246" s="5">
        <v>42413</v>
      </c>
      <c r="X246" s="4" t="s">
        <v>54</v>
      </c>
      <c r="Y246" s="4" t="s">
        <v>55</v>
      </c>
      <c r="Z246" s="4" t="s">
        <v>56</v>
      </c>
      <c r="AA246" s="5">
        <v>42411</v>
      </c>
      <c r="AB246" s="4" t="s">
        <v>979</v>
      </c>
      <c r="AC246" s="146" t="s">
        <v>2302</v>
      </c>
    </row>
    <row r="247" spans="1:29" s="4" customFormat="1">
      <c r="A247" s="4" t="s">
        <v>27</v>
      </c>
      <c r="B247" s="4" t="s">
        <v>28</v>
      </c>
      <c r="C247" s="4" t="s">
        <v>978</v>
      </c>
      <c r="D247" s="5">
        <v>42411</v>
      </c>
      <c r="E247" s="5">
        <v>42441</v>
      </c>
      <c r="F247" s="130">
        <v>0</v>
      </c>
      <c r="G247" s="130">
        <v>0</v>
      </c>
      <c r="I247" s="4" t="s">
        <v>30</v>
      </c>
      <c r="K247" s="148" t="s">
        <v>94</v>
      </c>
      <c r="M247" s="4" t="s">
        <v>32</v>
      </c>
      <c r="N247" s="4" t="s">
        <v>186</v>
      </c>
      <c r="O247" s="4" t="s">
        <v>187</v>
      </c>
      <c r="P247" s="4" t="s">
        <v>48</v>
      </c>
      <c r="Q247" s="4">
        <v>2</v>
      </c>
      <c r="R247" s="130">
        <v>10.39</v>
      </c>
      <c r="S247" s="130">
        <f t="shared" si="12"/>
        <v>20.78</v>
      </c>
      <c r="T247" s="130">
        <f t="shared" si="13"/>
        <v>3.740000000000002</v>
      </c>
      <c r="U247" s="130">
        <v>8.52</v>
      </c>
      <c r="V247" s="130">
        <f t="shared" si="14"/>
        <v>17.04</v>
      </c>
      <c r="W247" s="5">
        <v>42413</v>
      </c>
      <c r="X247" s="4" t="s">
        <v>192</v>
      </c>
      <c r="Y247" s="4" t="s">
        <v>193</v>
      </c>
      <c r="Z247" s="4" t="s">
        <v>51</v>
      </c>
      <c r="AA247" s="5">
        <v>42411</v>
      </c>
      <c r="AB247" s="4" t="s">
        <v>1011</v>
      </c>
      <c r="AC247" s="146" t="s">
        <v>2305</v>
      </c>
    </row>
    <row r="248" spans="1:29" s="4" customFormat="1">
      <c r="A248" s="4" t="s">
        <v>27</v>
      </c>
      <c r="B248" s="4" t="s">
        <v>28</v>
      </c>
      <c r="C248" s="4" t="s">
        <v>978</v>
      </c>
      <c r="D248" s="5">
        <v>42411</v>
      </c>
      <c r="E248" s="5">
        <v>42441</v>
      </c>
      <c r="F248" s="130">
        <v>0</v>
      </c>
      <c r="G248" s="130">
        <v>0</v>
      </c>
      <c r="I248" s="4" t="s">
        <v>30</v>
      </c>
      <c r="K248" s="148" t="s">
        <v>983</v>
      </c>
      <c r="M248" s="4" t="s">
        <v>32</v>
      </c>
      <c r="N248" s="4" t="s">
        <v>186</v>
      </c>
      <c r="O248" s="4" t="s">
        <v>187</v>
      </c>
      <c r="P248" s="4" t="s">
        <v>48</v>
      </c>
      <c r="Q248" s="4">
        <v>1</v>
      </c>
      <c r="R248" s="130">
        <v>10.39</v>
      </c>
      <c r="S248" s="130">
        <f t="shared" si="12"/>
        <v>10.39</v>
      </c>
      <c r="T248" s="130">
        <f t="shared" si="13"/>
        <v>1.870000000000001</v>
      </c>
      <c r="U248" s="130">
        <v>8.52</v>
      </c>
      <c r="V248" s="130">
        <f t="shared" si="14"/>
        <v>8.52</v>
      </c>
      <c r="W248" s="5">
        <v>42413</v>
      </c>
      <c r="X248" s="4" t="s">
        <v>309</v>
      </c>
      <c r="Y248" s="4" t="s">
        <v>310</v>
      </c>
      <c r="Z248" s="4" t="s">
        <v>139</v>
      </c>
      <c r="AA248" s="5">
        <v>42411</v>
      </c>
      <c r="AB248" s="4" t="s">
        <v>984</v>
      </c>
      <c r="AC248" s="146" t="s">
        <v>2302</v>
      </c>
    </row>
    <row r="249" spans="1:29" s="4" customFormat="1">
      <c r="A249" s="4" t="s">
        <v>27</v>
      </c>
      <c r="B249" s="4" t="s">
        <v>28</v>
      </c>
      <c r="C249" s="4" t="s">
        <v>978</v>
      </c>
      <c r="D249" s="5">
        <v>42411</v>
      </c>
      <c r="E249" s="5">
        <v>42441</v>
      </c>
      <c r="F249" s="130">
        <v>0</v>
      </c>
      <c r="G249" s="130">
        <v>0</v>
      </c>
      <c r="I249" s="4" t="s">
        <v>30</v>
      </c>
      <c r="K249" s="148" t="s">
        <v>987</v>
      </c>
      <c r="M249" s="4" t="s">
        <v>32</v>
      </c>
      <c r="N249" s="4" t="s">
        <v>186</v>
      </c>
      <c r="O249" s="4" t="s">
        <v>187</v>
      </c>
      <c r="P249" s="4" t="s">
        <v>48</v>
      </c>
      <c r="Q249" s="4">
        <v>1</v>
      </c>
      <c r="R249" s="130">
        <v>10.39</v>
      </c>
      <c r="S249" s="130">
        <f t="shared" si="12"/>
        <v>10.39</v>
      </c>
      <c r="T249" s="130">
        <f t="shared" si="13"/>
        <v>1.870000000000001</v>
      </c>
      <c r="U249" s="130">
        <v>8.52</v>
      </c>
      <c r="V249" s="130">
        <f t="shared" si="14"/>
        <v>8.52</v>
      </c>
      <c r="W249" s="5">
        <v>42413</v>
      </c>
      <c r="X249" s="4" t="s">
        <v>309</v>
      </c>
      <c r="Y249" s="4" t="s">
        <v>310</v>
      </c>
      <c r="Z249" s="4" t="s">
        <v>139</v>
      </c>
      <c r="AA249" s="5">
        <v>42411</v>
      </c>
      <c r="AB249" s="4" t="s">
        <v>988</v>
      </c>
      <c r="AC249" s="146" t="s">
        <v>2302</v>
      </c>
    </row>
    <row r="250" spans="1:29" s="4" customFormat="1">
      <c r="A250" s="4" t="s">
        <v>27</v>
      </c>
      <c r="B250" s="4" t="s">
        <v>28</v>
      </c>
      <c r="C250" s="4" t="s">
        <v>978</v>
      </c>
      <c r="D250" s="5">
        <v>42411</v>
      </c>
      <c r="E250" s="5">
        <v>42441</v>
      </c>
      <c r="F250" s="130">
        <v>0</v>
      </c>
      <c r="G250" s="130">
        <v>0</v>
      </c>
      <c r="I250" s="4" t="s">
        <v>30</v>
      </c>
      <c r="K250" s="148" t="s">
        <v>983</v>
      </c>
      <c r="M250" s="4" t="s">
        <v>32</v>
      </c>
      <c r="N250" s="4" t="s">
        <v>186</v>
      </c>
      <c r="O250" s="4" t="s">
        <v>187</v>
      </c>
      <c r="P250" s="4" t="s">
        <v>48</v>
      </c>
      <c r="Q250" s="4">
        <v>1</v>
      </c>
      <c r="R250" s="130">
        <v>10.39</v>
      </c>
      <c r="S250" s="130">
        <f t="shared" si="12"/>
        <v>10.39</v>
      </c>
      <c r="T250" s="130">
        <f t="shared" si="13"/>
        <v>1.870000000000001</v>
      </c>
      <c r="U250" s="130">
        <v>8.52</v>
      </c>
      <c r="V250" s="130">
        <f t="shared" si="14"/>
        <v>8.52</v>
      </c>
      <c r="W250" s="5">
        <v>42413</v>
      </c>
      <c r="X250" s="4" t="s">
        <v>309</v>
      </c>
      <c r="Y250" s="4" t="s">
        <v>310</v>
      </c>
      <c r="Z250" s="4" t="s">
        <v>139</v>
      </c>
      <c r="AA250" s="5">
        <v>42411</v>
      </c>
      <c r="AB250" s="4" t="s">
        <v>989</v>
      </c>
      <c r="AC250" s="146" t="s">
        <v>2302</v>
      </c>
    </row>
    <row r="251" spans="1:29" s="4" customFormat="1">
      <c r="A251" s="4" t="s">
        <v>27</v>
      </c>
      <c r="B251" s="4" t="s">
        <v>28</v>
      </c>
      <c r="C251" s="4" t="s">
        <v>978</v>
      </c>
      <c r="D251" s="5">
        <v>42411</v>
      </c>
      <c r="E251" s="5">
        <v>42441</v>
      </c>
      <c r="F251" s="130">
        <v>0</v>
      </c>
      <c r="G251" s="130">
        <v>0</v>
      </c>
      <c r="I251" s="4" t="s">
        <v>30</v>
      </c>
      <c r="K251" s="148" t="s">
        <v>983</v>
      </c>
      <c r="M251" s="4" t="s">
        <v>32</v>
      </c>
      <c r="N251" s="4" t="s">
        <v>186</v>
      </c>
      <c r="O251" s="4" t="s">
        <v>187</v>
      </c>
      <c r="P251" s="4" t="s">
        <v>48</v>
      </c>
      <c r="Q251" s="4">
        <v>1</v>
      </c>
      <c r="R251" s="130">
        <v>10.39</v>
      </c>
      <c r="S251" s="130">
        <f t="shared" si="12"/>
        <v>10.39</v>
      </c>
      <c r="T251" s="130">
        <f t="shared" si="13"/>
        <v>1.870000000000001</v>
      </c>
      <c r="U251" s="130">
        <v>8.52</v>
      </c>
      <c r="V251" s="130">
        <f t="shared" si="14"/>
        <v>8.52</v>
      </c>
      <c r="W251" s="5">
        <v>42413</v>
      </c>
      <c r="X251" s="4" t="s">
        <v>309</v>
      </c>
      <c r="Y251" s="4" t="s">
        <v>310</v>
      </c>
      <c r="Z251" s="4" t="s">
        <v>139</v>
      </c>
      <c r="AA251" s="5">
        <v>42411</v>
      </c>
      <c r="AB251" s="4" t="s">
        <v>1000</v>
      </c>
      <c r="AC251" s="146" t="s">
        <v>2302</v>
      </c>
    </row>
    <row r="252" spans="1:29" s="4" customFormat="1">
      <c r="A252" s="4" t="s">
        <v>27</v>
      </c>
      <c r="B252" s="4" t="s">
        <v>28</v>
      </c>
      <c r="C252" s="4" t="s">
        <v>978</v>
      </c>
      <c r="D252" s="5">
        <v>42411</v>
      </c>
      <c r="E252" s="5">
        <v>42441</v>
      </c>
      <c r="F252" s="130">
        <v>0</v>
      </c>
      <c r="G252" s="130">
        <v>0</v>
      </c>
      <c r="I252" s="4" t="s">
        <v>30</v>
      </c>
      <c r="K252" s="148" t="s">
        <v>1004</v>
      </c>
      <c r="M252" s="4" t="s">
        <v>32</v>
      </c>
      <c r="N252" s="4" t="s">
        <v>186</v>
      </c>
      <c r="O252" s="4" t="s">
        <v>187</v>
      </c>
      <c r="P252" s="4" t="s">
        <v>48</v>
      </c>
      <c r="Q252" s="4">
        <v>1</v>
      </c>
      <c r="R252" s="130">
        <v>10.39</v>
      </c>
      <c r="S252" s="130">
        <f t="shared" si="12"/>
        <v>10.39</v>
      </c>
      <c r="T252" s="130">
        <f t="shared" si="13"/>
        <v>1.870000000000001</v>
      </c>
      <c r="U252" s="130">
        <v>8.52</v>
      </c>
      <c r="V252" s="130">
        <f t="shared" si="14"/>
        <v>8.52</v>
      </c>
      <c r="W252" s="5">
        <v>42413</v>
      </c>
      <c r="X252" s="4" t="s">
        <v>309</v>
      </c>
      <c r="Y252" s="4" t="s">
        <v>310</v>
      </c>
      <c r="Z252" s="4" t="s">
        <v>139</v>
      </c>
      <c r="AA252" s="5">
        <v>42411</v>
      </c>
      <c r="AB252" s="4" t="s">
        <v>1005</v>
      </c>
      <c r="AC252" s="146" t="s">
        <v>2302</v>
      </c>
    </row>
    <row r="253" spans="1:29" s="4" customFormat="1">
      <c r="A253" s="4" t="s">
        <v>27</v>
      </c>
      <c r="B253" s="4" t="s">
        <v>28</v>
      </c>
      <c r="C253" s="4" t="s">
        <v>978</v>
      </c>
      <c r="D253" s="5">
        <v>42411</v>
      </c>
      <c r="E253" s="5">
        <v>42441</v>
      </c>
      <c r="F253" s="130">
        <v>0</v>
      </c>
      <c r="G253" s="130">
        <v>0</v>
      </c>
      <c r="I253" s="4" t="s">
        <v>30</v>
      </c>
      <c r="K253" s="148">
        <v>19999999</v>
      </c>
      <c r="M253" s="4" t="s">
        <v>32</v>
      </c>
      <c r="N253" s="4" t="s">
        <v>186</v>
      </c>
      <c r="O253" s="4" t="s">
        <v>187</v>
      </c>
      <c r="P253" s="4" t="s">
        <v>48</v>
      </c>
      <c r="Q253" s="4">
        <v>1</v>
      </c>
      <c r="R253" s="130">
        <v>10.39</v>
      </c>
      <c r="S253" s="130">
        <f t="shared" si="12"/>
        <v>10.39</v>
      </c>
      <c r="T253" s="130">
        <f t="shared" si="13"/>
        <v>1.870000000000001</v>
      </c>
      <c r="U253" s="130">
        <v>8.52</v>
      </c>
      <c r="V253" s="130">
        <f t="shared" si="14"/>
        <v>8.52</v>
      </c>
      <c r="W253" s="5">
        <v>42413</v>
      </c>
      <c r="X253" s="4" t="s">
        <v>54</v>
      </c>
      <c r="Y253" s="4" t="s">
        <v>55</v>
      </c>
      <c r="Z253" s="4" t="s">
        <v>56</v>
      </c>
      <c r="AA253" s="5">
        <v>42411</v>
      </c>
      <c r="AB253" s="4" t="s">
        <v>980</v>
      </c>
      <c r="AC253" s="146" t="s">
        <v>2302</v>
      </c>
    </row>
    <row r="254" spans="1:29" s="4" customFormat="1">
      <c r="A254" s="4" t="s">
        <v>27</v>
      </c>
      <c r="B254" s="4" t="s">
        <v>28</v>
      </c>
      <c r="C254" s="4" t="s">
        <v>978</v>
      </c>
      <c r="D254" s="5">
        <v>42411</v>
      </c>
      <c r="E254" s="5">
        <v>42441</v>
      </c>
      <c r="F254" s="130">
        <v>0</v>
      </c>
      <c r="G254" s="130">
        <v>0</v>
      </c>
      <c r="I254" s="4" t="s">
        <v>30</v>
      </c>
      <c r="K254" s="148">
        <v>19999999</v>
      </c>
      <c r="M254" s="4" t="s">
        <v>32</v>
      </c>
      <c r="N254" s="4" t="s">
        <v>186</v>
      </c>
      <c r="O254" s="4" t="s">
        <v>187</v>
      </c>
      <c r="P254" s="4" t="s">
        <v>48</v>
      </c>
      <c r="Q254" s="4">
        <v>1</v>
      </c>
      <c r="R254" s="130">
        <v>10.39</v>
      </c>
      <c r="S254" s="130">
        <f t="shared" si="12"/>
        <v>10.39</v>
      </c>
      <c r="T254" s="130">
        <f t="shared" si="13"/>
        <v>1.870000000000001</v>
      </c>
      <c r="U254" s="130">
        <v>8.52</v>
      </c>
      <c r="V254" s="130">
        <f t="shared" si="14"/>
        <v>8.52</v>
      </c>
      <c r="W254" s="5">
        <v>42413</v>
      </c>
      <c r="X254" s="4" t="s">
        <v>54</v>
      </c>
      <c r="Y254" s="4" t="s">
        <v>55</v>
      </c>
      <c r="Z254" s="4" t="s">
        <v>56</v>
      </c>
      <c r="AA254" s="5">
        <v>42411</v>
      </c>
      <c r="AB254" s="4" t="s">
        <v>981</v>
      </c>
      <c r="AC254" s="146" t="s">
        <v>2302</v>
      </c>
    </row>
    <row r="255" spans="1:29" s="4" customFormat="1">
      <c r="A255" s="4" t="s">
        <v>27</v>
      </c>
      <c r="B255" s="4" t="s">
        <v>28</v>
      </c>
      <c r="C255" s="4" t="s">
        <v>978</v>
      </c>
      <c r="D255" s="5">
        <v>42411</v>
      </c>
      <c r="E255" s="5">
        <v>42441</v>
      </c>
      <c r="F255" s="130">
        <v>0</v>
      </c>
      <c r="G255" s="130">
        <v>0</v>
      </c>
      <c r="I255" s="4" t="s">
        <v>30</v>
      </c>
      <c r="K255" s="148">
        <v>19999999</v>
      </c>
      <c r="M255" s="4" t="s">
        <v>32</v>
      </c>
      <c r="N255" s="4" t="s">
        <v>186</v>
      </c>
      <c r="O255" s="4" t="s">
        <v>187</v>
      </c>
      <c r="P255" s="4" t="s">
        <v>48</v>
      </c>
      <c r="Q255" s="4">
        <v>1</v>
      </c>
      <c r="R255" s="130">
        <v>10.39</v>
      </c>
      <c r="S255" s="130">
        <f t="shared" si="12"/>
        <v>10.39</v>
      </c>
      <c r="T255" s="130">
        <f t="shared" si="13"/>
        <v>1.870000000000001</v>
      </c>
      <c r="U255" s="130">
        <v>8.52</v>
      </c>
      <c r="V255" s="130">
        <f t="shared" si="14"/>
        <v>8.52</v>
      </c>
      <c r="W255" s="5">
        <v>42413</v>
      </c>
      <c r="X255" s="4" t="s">
        <v>54</v>
      </c>
      <c r="Y255" s="4" t="s">
        <v>55</v>
      </c>
      <c r="Z255" s="4" t="s">
        <v>56</v>
      </c>
      <c r="AA255" s="5">
        <v>42411</v>
      </c>
      <c r="AB255" s="4" t="s">
        <v>982</v>
      </c>
      <c r="AC255" s="146" t="s">
        <v>2302</v>
      </c>
    </row>
    <row r="256" spans="1:29" s="4" customFormat="1">
      <c r="A256" s="4" t="s">
        <v>27</v>
      </c>
      <c r="B256" s="4" t="s">
        <v>28</v>
      </c>
      <c r="C256" s="4" t="s">
        <v>978</v>
      </c>
      <c r="D256" s="5">
        <v>42411</v>
      </c>
      <c r="E256" s="5">
        <v>42441</v>
      </c>
      <c r="F256" s="130">
        <v>0</v>
      </c>
      <c r="G256" s="130">
        <v>0</v>
      </c>
      <c r="I256" s="4" t="s">
        <v>30</v>
      </c>
      <c r="K256" s="148">
        <v>19999999</v>
      </c>
      <c r="M256" s="4" t="s">
        <v>32</v>
      </c>
      <c r="N256" s="4" t="s">
        <v>186</v>
      </c>
      <c r="O256" s="4" t="s">
        <v>187</v>
      </c>
      <c r="P256" s="4" t="s">
        <v>48</v>
      </c>
      <c r="Q256" s="4">
        <v>1</v>
      </c>
      <c r="R256" s="130">
        <v>10.39</v>
      </c>
      <c r="S256" s="130">
        <f t="shared" si="12"/>
        <v>10.39</v>
      </c>
      <c r="T256" s="130">
        <f t="shared" si="13"/>
        <v>1.870000000000001</v>
      </c>
      <c r="U256" s="130">
        <v>8.52</v>
      </c>
      <c r="V256" s="130">
        <f t="shared" si="14"/>
        <v>8.52</v>
      </c>
      <c r="W256" s="5">
        <v>42413</v>
      </c>
      <c r="X256" s="4" t="s">
        <v>54</v>
      </c>
      <c r="Y256" s="4" t="s">
        <v>55</v>
      </c>
      <c r="Z256" s="4" t="s">
        <v>56</v>
      </c>
      <c r="AA256" s="5">
        <v>42411</v>
      </c>
      <c r="AB256" s="4" t="s">
        <v>1003</v>
      </c>
      <c r="AC256" s="146" t="s">
        <v>2302</v>
      </c>
    </row>
    <row r="257" spans="1:29" s="4" customFormat="1">
      <c r="A257" s="4" t="s">
        <v>27</v>
      </c>
      <c r="B257" s="4" t="s">
        <v>28</v>
      </c>
      <c r="C257" s="4" t="s">
        <v>978</v>
      </c>
      <c r="D257" s="5">
        <v>42411</v>
      </c>
      <c r="E257" s="5">
        <v>42441</v>
      </c>
      <c r="F257" s="130">
        <v>0</v>
      </c>
      <c r="G257" s="130">
        <v>0</v>
      </c>
      <c r="I257" s="4" t="s">
        <v>30</v>
      </c>
      <c r="K257" s="148">
        <v>19999999</v>
      </c>
      <c r="M257" s="4" t="s">
        <v>32</v>
      </c>
      <c r="N257" s="4" t="s">
        <v>186</v>
      </c>
      <c r="O257" s="4" t="s">
        <v>187</v>
      </c>
      <c r="P257" s="4" t="s">
        <v>48</v>
      </c>
      <c r="Q257" s="4">
        <v>1</v>
      </c>
      <c r="R257" s="130">
        <v>10.39</v>
      </c>
      <c r="S257" s="130">
        <f t="shared" si="12"/>
        <v>10.39</v>
      </c>
      <c r="T257" s="130">
        <f t="shared" si="13"/>
        <v>1.870000000000001</v>
      </c>
      <c r="U257" s="130">
        <v>8.52</v>
      </c>
      <c r="V257" s="130">
        <f t="shared" si="14"/>
        <v>8.52</v>
      </c>
      <c r="W257" s="5">
        <v>42413</v>
      </c>
      <c r="X257" s="4" t="s">
        <v>54</v>
      </c>
      <c r="Y257" s="4" t="s">
        <v>55</v>
      </c>
      <c r="Z257" s="4" t="s">
        <v>56</v>
      </c>
      <c r="AA257" s="5">
        <v>42411</v>
      </c>
      <c r="AB257" s="4" t="s">
        <v>1006</v>
      </c>
      <c r="AC257" s="146" t="s">
        <v>2302</v>
      </c>
    </row>
    <row r="258" spans="1:29" s="4" customFormat="1">
      <c r="A258" s="4" t="s">
        <v>27</v>
      </c>
      <c r="B258" s="4" t="s">
        <v>28</v>
      </c>
      <c r="C258" s="4" t="s">
        <v>978</v>
      </c>
      <c r="D258" s="5">
        <v>42411</v>
      </c>
      <c r="E258" s="5">
        <v>42441</v>
      </c>
      <c r="F258" s="130">
        <v>0</v>
      </c>
      <c r="G258" s="130">
        <v>0</v>
      </c>
      <c r="I258" s="4" t="s">
        <v>30</v>
      </c>
      <c r="K258" s="148">
        <v>19999999</v>
      </c>
      <c r="M258" s="4" t="s">
        <v>32</v>
      </c>
      <c r="N258" s="4" t="s">
        <v>186</v>
      </c>
      <c r="O258" s="4" t="s">
        <v>187</v>
      </c>
      <c r="P258" s="4" t="s">
        <v>48</v>
      </c>
      <c r="Q258" s="4">
        <v>1</v>
      </c>
      <c r="R258" s="130">
        <v>10.39</v>
      </c>
      <c r="S258" s="130">
        <f t="shared" si="12"/>
        <v>10.39</v>
      </c>
      <c r="T258" s="130">
        <f t="shared" si="13"/>
        <v>1.870000000000001</v>
      </c>
      <c r="U258" s="130">
        <v>8.52</v>
      </c>
      <c r="V258" s="130">
        <f t="shared" si="14"/>
        <v>8.52</v>
      </c>
      <c r="W258" s="5">
        <v>42413</v>
      </c>
      <c r="X258" s="4" t="s">
        <v>54</v>
      </c>
      <c r="Y258" s="4" t="s">
        <v>55</v>
      </c>
      <c r="Z258" s="4" t="s">
        <v>56</v>
      </c>
      <c r="AA258" s="5">
        <v>42411</v>
      </c>
      <c r="AB258" s="4" t="s">
        <v>1007</v>
      </c>
      <c r="AC258" s="146" t="s">
        <v>2302</v>
      </c>
    </row>
    <row r="259" spans="1:29" s="4" customFormat="1">
      <c r="A259" s="4" t="s">
        <v>27</v>
      </c>
      <c r="B259" s="4" t="s">
        <v>28</v>
      </c>
      <c r="C259" s="4" t="s">
        <v>978</v>
      </c>
      <c r="D259" s="5">
        <v>42411</v>
      </c>
      <c r="E259" s="5">
        <v>42441</v>
      </c>
      <c r="F259" s="130">
        <v>0</v>
      </c>
      <c r="G259" s="130">
        <v>0</v>
      </c>
      <c r="I259" s="4" t="s">
        <v>30</v>
      </c>
      <c r="K259" s="148" t="s">
        <v>985</v>
      </c>
      <c r="M259" s="4" t="s">
        <v>32</v>
      </c>
      <c r="N259" s="4" t="s">
        <v>186</v>
      </c>
      <c r="O259" s="4" t="s">
        <v>187</v>
      </c>
      <c r="P259" s="4" t="s">
        <v>48</v>
      </c>
      <c r="Q259" s="4">
        <v>3</v>
      </c>
      <c r="R259" s="130">
        <v>10.39</v>
      </c>
      <c r="S259" s="130">
        <f t="shared" si="12"/>
        <v>31.17</v>
      </c>
      <c r="T259" s="130">
        <f t="shared" si="13"/>
        <v>5.610000000000003</v>
      </c>
      <c r="U259" s="130">
        <v>8.52</v>
      </c>
      <c r="V259" s="130">
        <f t="shared" si="14"/>
        <v>25.56</v>
      </c>
      <c r="W259" s="5">
        <v>42413</v>
      </c>
      <c r="X259" s="4" t="s">
        <v>309</v>
      </c>
      <c r="Y259" s="4" t="s">
        <v>310</v>
      </c>
      <c r="Z259" s="4" t="s">
        <v>139</v>
      </c>
      <c r="AA259" s="5">
        <v>42411</v>
      </c>
      <c r="AB259" s="4" t="s">
        <v>997</v>
      </c>
      <c r="AC259" s="146" t="s">
        <v>2302</v>
      </c>
    </row>
    <row r="260" spans="1:29" s="4" customFormat="1">
      <c r="A260" s="4" t="s">
        <v>27</v>
      </c>
      <c r="B260" s="4" t="s">
        <v>28</v>
      </c>
      <c r="C260" s="4" t="s">
        <v>978</v>
      </c>
      <c r="D260" s="5">
        <v>42411</v>
      </c>
      <c r="E260" s="5">
        <v>42441</v>
      </c>
      <c r="F260" s="130">
        <v>0</v>
      </c>
      <c r="G260" s="130">
        <v>0</v>
      </c>
      <c r="I260" s="4" t="s">
        <v>30</v>
      </c>
      <c r="K260" s="148" t="s">
        <v>993</v>
      </c>
      <c r="M260" s="4" t="s">
        <v>32</v>
      </c>
      <c r="N260" s="4" t="s">
        <v>186</v>
      </c>
      <c r="O260" s="4" t="s">
        <v>187</v>
      </c>
      <c r="P260" s="4" t="s">
        <v>48</v>
      </c>
      <c r="Q260" s="4">
        <v>4</v>
      </c>
      <c r="R260" s="130">
        <v>10.39</v>
      </c>
      <c r="S260" s="130">
        <f t="shared" ref="S260:S323" si="15">Q260*R260</f>
        <v>41.56</v>
      </c>
      <c r="T260" s="130">
        <f t="shared" ref="T260:T323" si="16">(R260-U260)*Q260</f>
        <v>7.480000000000004</v>
      </c>
      <c r="U260" s="130">
        <v>8.52</v>
      </c>
      <c r="V260" s="130">
        <f t="shared" ref="V260:V323" si="17">Q260*U260</f>
        <v>34.08</v>
      </c>
      <c r="W260" s="5">
        <v>42413</v>
      </c>
      <c r="X260" s="4" t="s">
        <v>309</v>
      </c>
      <c r="Y260" s="4" t="s">
        <v>310</v>
      </c>
      <c r="Z260" s="4" t="s">
        <v>139</v>
      </c>
      <c r="AA260" s="5">
        <v>42411</v>
      </c>
      <c r="AB260" s="4" t="s">
        <v>994</v>
      </c>
      <c r="AC260" s="146" t="s">
        <v>2302</v>
      </c>
    </row>
    <row r="261" spans="1:29" s="4" customFormat="1">
      <c r="A261" s="4" t="s">
        <v>27</v>
      </c>
      <c r="B261" s="4" t="s">
        <v>28</v>
      </c>
      <c r="C261" s="4" t="s">
        <v>978</v>
      </c>
      <c r="D261" s="5">
        <v>42411</v>
      </c>
      <c r="E261" s="5">
        <v>42441</v>
      </c>
      <c r="F261" s="130">
        <v>0</v>
      </c>
      <c r="G261" s="130">
        <v>0</v>
      </c>
      <c r="I261" s="4" t="s">
        <v>30</v>
      </c>
      <c r="K261" s="148" t="s">
        <v>1004</v>
      </c>
      <c r="M261" s="4" t="s">
        <v>32</v>
      </c>
      <c r="N261" s="4" t="s">
        <v>186</v>
      </c>
      <c r="O261" s="4" t="s">
        <v>187</v>
      </c>
      <c r="P261" s="4" t="s">
        <v>48</v>
      </c>
      <c r="Q261" s="4">
        <v>4</v>
      </c>
      <c r="R261" s="130">
        <v>10.39</v>
      </c>
      <c r="S261" s="130">
        <f t="shared" si="15"/>
        <v>41.56</v>
      </c>
      <c r="T261" s="130">
        <f t="shared" si="16"/>
        <v>7.480000000000004</v>
      </c>
      <c r="U261" s="130">
        <v>8.52</v>
      </c>
      <c r="V261" s="130">
        <f t="shared" si="17"/>
        <v>34.08</v>
      </c>
      <c r="W261" s="5">
        <v>42413</v>
      </c>
      <c r="X261" s="4" t="s">
        <v>309</v>
      </c>
      <c r="Y261" s="4" t="s">
        <v>310</v>
      </c>
      <c r="Z261" s="4" t="s">
        <v>139</v>
      </c>
      <c r="AA261" s="5">
        <v>42411</v>
      </c>
      <c r="AB261" s="4" t="s">
        <v>1005</v>
      </c>
      <c r="AC261" s="146" t="s">
        <v>2302</v>
      </c>
    </row>
    <row r="262" spans="1:29" s="4" customFormat="1">
      <c r="A262" s="4" t="s">
        <v>27</v>
      </c>
      <c r="B262" s="4" t="s">
        <v>28</v>
      </c>
      <c r="C262" s="4" t="s">
        <v>978</v>
      </c>
      <c r="D262" s="5">
        <v>42411</v>
      </c>
      <c r="E262" s="5">
        <v>42441</v>
      </c>
      <c r="F262" s="130">
        <v>0</v>
      </c>
      <c r="G262" s="130">
        <v>0</v>
      </c>
      <c r="I262" s="4" t="s">
        <v>30</v>
      </c>
      <c r="K262" s="148" t="s">
        <v>995</v>
      </c>
      <c r="M262" s="4" t="s">
        <v>32</v>
      </c>
      <c r="N262" s="4" t="s">
        <v>186</v>
      </c>
      <c r="O262" s="4" t="s">
        <v>187</v>
      </c>
      <c r="P262" s="4" t="s">
        <v>48</v>
      </c>
      <c r="Q262" s="4">
        <v>5</v>
      </c>
      <c r="R262" s="130">
        <v>10.39</v>
      </c>
      <c r="S262" s="130">
        <f t="shared" si="15"/>
        <v>51.95</v>
      </c>
      <c r="T262" s="130">
        <f t="shared" si="16"/>
        <v>9.350000000000005</v>
      </c>
      <c r="U262" s="130">
        <v>8.52</v>
      </c>
      <c r="V262" s="130">
        <f t="shared" si="17"/>
        <v>42.599999999999994</v>
      </c>
      <c r="W262" s="5">
        <v>42413</v>
      </c>
      <c r="X262" s="4" t="s">
        <v>309</v>
      </c>
      <c r="Y262" s="4" t="s">
        <v>310</v>
      </c>
      <c r="Z262" s="4" t="s">
        <v>139</v>
      </c>
      <c r="AA262" s="5">
        <v>42411</v>
      </c>
      <c r="AB262" s="4" t="s">
        <v>996</v>
      </c>
      <c r="AC262" s="146" t="s">
        <v>2302</v>
      </c>
    </row>
    <row r="263" spans="1:29" s="4" customFormat="1">
      <c r="A263" s="4" t="s">
        <v>27</v>
      </c>
      <c r="B263" s="4" t="s">
        <v>28</v>
      </c>
      <c r="C263" s="4" t="s">
        <v>978</v>
      </c>
      <c r="D263" s="5">
        <v>42411</v>
      </c>
      <c r="E263" s="5">
        <v>42441</v>
      </c>
      <c r="F263" s="130">
        <v>0</v>
      </c>
      <c r="G263" s="130">
        <v>0</v>
      </c>
      <c r="I263" s="4" t="s">
        <v>30</v>
      </c>
      <c r="K263" s="148" t="s">
        <v>985</v>
      </c>
      <c r="M263" s="4" t="s">
        <v>32</v>
      </c>
      <c r="N263" s="4" t="s">
        <v>186</v>
      </c>
      <c r="O263" s="4" t="s">
        <v>187</v>
      </c>
      <c r="P263" s="4" t="s">
        <v>48</v>
      </c>
      <c r="Q263" s="4">
        <v>7</v>
      </c>
      <c r="R263" s="130">
        <v>10.39</v>
      </c>
      <c r="S263" s="130">
        <f t="shared" si="15"/>
        <v>72.73</v>
      </c>
      <c r="T263" s="130">
        <f t="shared" si="16"/>
        <v>13.090000000000007</v>
      </c>
      <c r="U263" s="130">
        <v>8.52</v>
      </c>
      <c r="V263" s="130">
        <f t="shared" si="17"/>
        <v>59.64</v>
      </c>
      <c r="W263" s="5">
        <v>42413</v>
      </c>
      <c r="X263" s="4" t="s">
        <v>309</v>
      </c>
      <c r="Y263" s="4" t="s">
        <v>310</v>
      </c>
      <c r="Z263" s="4" t="s">
        <v>139</v>
      </c>
      <c r="AA263" s="5">
        <v>42411</v>
      </c>
      <c r="AB263" s="4" t="s">
        <v>986</v>
      </c>
      <c r="AC263" s="146" t="s">
        <v>2302</v>
      </c>
    </row>
    <row r="264" spans="1:29" s="4" customFormat="1">
      <c r="A264" s="4" t="s">
        <v>27</v>
      </c>
      <c r="B264" s="4" t="s">
        <v>28</v>
      </c>
      <c r="C264" s="4" t="s">
        <v>978</v>
      </c>
      <c r="D264" s="5">
        <v>42411</v>
      </c>
      <c r="E264" s="5">
        <v>42441</v>
      </c>
      <c r="F264" s="130">
        <v>0</v>
      </c>
      <c r="G264" s="130">
        <v>0</v>
      </c>
      <c r="I264" s="4" t="s">
        <v>30</v>
      </c>
      <c r="K264" s="148" t="s">
        <v>985</v>
      </c>
      <c r="M264" s="4" t="s">
        <v>32</v>
      </c>
      <c r="N264" s="4" t="s">
        <v>186</v>
      </c>
      <c r="O264" s="4" t="s">
        <v>187</v>
      </c>
      <c r="P264" s="4" t="s">
        <v>48</v>
      </c>
      <c r="Q264" s="4">
        <v>7</v>
      </c>
      <c r="R264" s="130">
        <v>10.39</v>
      </c>
      <c r="S264" s="130">
        <f t="shared" si="15"/>
        <v>72.73</v>
      </c>
      <c r="T264" s="130">
        <f t="shared" si="16"/>
        <v>13.090000000000007</v>
      </c>
      <c r="U264" s="130">
        <v>8.52</v>
      </c>
      <c r="V264" s="130">
        <f t="shared" si="17"/>
        <v>59.64</v>
      </c>
      <c r="W264" s="5">
        <v>42413</v>
      </c>
      <c r="X264" s="4" t="s">
        <v>309</v>
      </c>
      <c r="Y264" s="4" t="s">
        <v>310</v>
      </c>
      <c r="Z264" s="4" t="s">
        <v>139</v>
      </c>
      <c r="AA264" s="5">
        <v>42411</v>
      </c>
      <c r="AB264" s="4" t="s">
        <v>990</v>
      </c>
      <c r="AC264" s="146" t="s">
        <v>2302</v>
      </c>
    </row>
    <row r="265" spans="1:29" s="4" customFormat="1">
      <c r="A265" s="4" t="s">
        <v>27</v>
      </c>
      <c r="B265" s="4" t="s">
        <v>28</v>
      </c>
      <c r="C265" s="4" t="s">
        <v>978</v>
      </c>
      <c r="D265" s="5">
        <v>42411</v>
      </c>
      <c r="E265" s="5">
        <v>42441</v>
      </c>
      <c r="F265" s="130">
        <v>0</v>
      </c>
      <c r="G265" s="130">
        <v>0</v>
      </c>
      <c r="I265" s="4" t="s">
        <v>30</v>
      </c>
      <c r="K265" s="148" t="s">
        <v>998</v>
      </c>
      <c r="M265" s="4" t="s">
        <v>32</v>
      </c>
      <c r="N265" s="4" t="s">
        <v>186</v>
      </c>
      <c r="O265" s="4" t="s">
        <v>187</v>
      </c>
      <c r="P265" s="4" t="s">
        <v>48</v>
      </c>
      <c r="Q265" s="4">
        <v>9</v>
      </c>
      <c r="R265" s="130">
        <v>10.39</v>
      </c>
      <c r="S265" s="130">
        <f t="shared" si="15"/>
        <v>93.51</v>
      </c>
      <c r="T265" s="130">
        <f t="shared" si="16"/>
        <v>16.830000000000009</v>
      </c>
      <c r="U265" s="130">
        <v>8.52</v>
      </c>
      <c r="V265" s="130">
        <f t="shared" si="17"/>
        <v>76.679999999999993</v>
      </c>
      <c r="W265" s="5">
        <v>42413</v>
      </c>
      <c r="X265" s="4" t="s">
        <v>309</v>
      </c>
      <c r="Y265" s="4" t="s">
        <v>310</v>
      </c>
      <c r="Z265" s="4" t="s">
        <v>139</v>
      </c>
      <c r="AA265" s="5">
        <v>42411</v>
      </c>
      <c r="AB265" s="4" t="s">
        <v>999</v>
      </c>
      <c r="AC265" s="146" t="s">
        <v>2302</v>
      </c>
    </row>
    <row r="266" spans="1:29" s="4" customFormat="1">
      <c r="A266" s="4" t="s">
        <v>27</v>
      </c>
      <c r="B266" s="4" t="s">
        <v>28</v>
      </c>
      <c r="C266" s="4" t="s">
        <v>978</v>
      </c>
      <c r="D266" s="5">
        <v>42411</v>
      </c>
      <c r="E266" s="5">
        <v>42441</v>
      </c>
      <c r="F266" s="130">
        <v>0</v>
      </c>
      <c r="G266" s="130">
        <v>0</v>
      </c>
      <c r="I266" s="4" t="s">
        <v>30</v>
      </c>
      <c r="K266" s="148" t="s">
        <v>1001</v>
      </c>
      <c r="M266" s="4" t="s">
        <v>32</v>
      </c>
      <c r="N266" s="4" t="s">
        <v>186</v>
      </c>
      <c r="O266" s="4" t="s">
        <v>187</v>
      </c>
      <c r="P266" s="4" t="s">
        <v>48</v>
      </c>
      <c r="Q266" s="4">
        <v>10</v>
      </c>
      <c r="R266" s="130">
        <v>10.39</v>
      </c>
      <c r="S266" s="130">
        <f t="shared" si="15"/>
        <v>103.9</v>
      </c>
      <c r="T266" s="130">
        <f t="shared" si="16"/>
        <v>18.70000000000001</v>
      </c>
      <c r="U266" s="130">
        <v>8.52</v>
      </c>
      <c r="V266" s="130">
        <f t="shared" si="17"/>
        <v>85.199999999999989</v>
      </c>
      <c r="W266" s="5">
        <v>42413</v>
      </c>
      <c r="X266" s="4" t="s">
        <v>309</v>
      </c>
      <c r="Y266" s="4" t="s">
        <v>310</v>
      </c>
      <c r="Z266" s="4" t="s">
        <v>139</v>
      </c>
      <c r="AA266" s="5">
        <v>42411</v>
      </c>
      <c r="AB266" s="4" t="s">
        <v>1002</v>
      </c>
      <c r="AC266" s="146" t="s">
        <v>2302</v>
      </c>
    </row>
    <row r="267" spans="1:29" s="4" customFormat="1">
      <c r="A267" s="4" t="s">
        <v>27</v>
      </c>
      <c r="B267" s="4" t="s">
        <v>28</v>
      </c>
      <c r="C267" s="4" t="s">
        <v>978</v>
      </c>
      <c r="D267" s="5">
        <v>42411</v>
      </c>
      <c r="E267" s="5">
        <v>42441</v>
      </c>
      <c r="F267" s="130">
        <v>0</v>
      </c>
      <c r="G267" s="130">
        <v>0</v>
      </c>
      <c r="I267" s="4" t="s">
        <v>30</v>
      </c>
      <c r="K267" s="148" t="s">
        <v>985</v>
      </c>
      <c r="M267" s="4" t="s">
        <v>32</v>
      </c>
      <c r="N267" s="4" t="s">
        <v>186</v>
      </c>
      <c r="O267" s="4" t="s">
        <v>187</v>
      </c>
      <c r="P267" s="4" t="s">
        <v>48</v>
      </c>
      <c r="Q267" s="4">
        <v>11</v>
      </c>
      <c r="R267" s="130">
        <v>10.39</v>
      </c>
      <c r="S267" s="130">
        <f t="shared" si="15"/>
        <v>114.29</v>
      </c>
      <c r="T267" s="130">
        <f t="shared" si="16"/>
        <v>20.570000000000011</v>
      </c>
      <c r="U267" s="130">
        <v>8.52</v>
      </c>
      <c r="V267" s="130">
        <f t="shared" si="17"/>
        <v>93.72</v>
      </c>
      <c r="W267" s="5">
        <v>42413</v>
      </c>
      <c r="X267" s="4" t="s">
        <v>309</v>
      </c>
      <c r="Y267" s="4" t="s">
        <v>310</v>
      </c>
      <c r="Z267" s="4" t="s">
        <v>139</v>
      </c>
      <c r="AA267" s="5">
        <v>42411</v>
      </c>
      <c r="AB267" s="4" t="s">
        <v>986</v>
      </c>
      <c r="AC267" s="146" t="s">
        <v>2302</v>
      </c>
    </row>
    <row r="268" spans="1:29" s="4" customFormat="1">
      <c r="A268" s="4" t="s">
        <v>27</v>
      </c>
      <c r="B268" s="4" t="s">
        <v>28</v>
      </c>
      <c r="C268" s="4" t="s">
        <v>978</v>
      </c>
      <c r="D268" s="5">
        <v>42411</v>
      </c>
      <c r="E268" s="5">
        <v>42441</v>
      </c>
      <c r="F268" s="130">
        <v>0</v>
      </c>
      <c r="G268" s="130">
        <v>0</v>
      </c>
      <c r="I268" s="4" t="s">
        <v>30</v>
      </c>
      <c r="K268" s="148" t="s">
        <v>985</v>
      </c>
      <c r="M268" s="4" t="s">
        <v>32</v>
      </c>
      <c r="N268" s="4" t="s">
        <v>186</v>
      </c>
      <c r="O268" s="4" t="s">
        <v>187</v>
      </c>
      <c r="P268" s="4" t="s">
        <v>48</v>
      </c>
      <c r="Q268" s="4">
        <v>11</v>
      </c>
      <c r="R268" s="130">
        <v>10.39</v>
      </c>
      <c r="S268" s="130">
        <f t="shared" si="15"/>
        <v>114.29</v>
      </c>
      <c r="T268" s="130">
        <f t="shared" si="16"/>
        <v>20.570000000000011</v>
      </c>
      <c r="U268" s="130">
        <v>8.52</v>
      </c>
      <c r="V268" s="130">
        <f t="shared" si="17"/>
        <v>93.72</v>
      </c>
      <c r="W268" s="5">
        <v>42413</v>
      </c>
      <c r="X268" s="4" t="s">
        <v>309</v>
      </c>
      <c r="Y268" s="4" t="s">
        <v>310</v>
      </c>
      <c r="Z268" s="4" t="s">
        <v>139</v>
      </c>
      <c r="AA268" s="5">
        <v>42411</v>
      </c>
      <c r="AB268" s="4" t="s">
        <v>990</v>
      </c>
      <c r="AC268" s="146" t="s">
        <v>2302</v>
      </c>
    </row>
    <row r="269" spans="1:29" s="4" customFormat="1">
      <c r="A269" s="4" t="s">
        <v>27</v>
      </c>
      <c r="B269" s="4" t="s">
        <v>28</v>
      </c>
      <c r="C269" s="4" t="s">
        <v>978</v>
      </c>
      <c r="D269" s="5">
        <v>42411</v>
      </c>
      <c r="E269" s="5">
        <v>42441</v>
      </c>
      <c r="F269" s="130">
        <v>0</v>
      </c>
      <c r="G269" s="130">
        <v>0</v>
      </c>
      <c r="I269" s="4" t="s">
        <v>30</v>
      </c>
      <c r="K269" s="148" t="s">
        <v>991</v>
      </c>
      <c r="M269" s="4" t="s">
        <v>32</v>
      </c>
      <c r="N269" s="4" t="s">
        <v>186</v>
      </c>
      <c r="O269" s="4" t="s">
        <v>187</v>
      </c>
      <c r="P269" s="4" t="s">
        <v>48</v>
      </c>
      <c r="Q269" s="4">
        <v>12</v>
      </c>
      <c r="R269" s="130">
        <v>10.39</v>
      </c>
      <c r="S269" s="130">
        <f t="shared" si="15"/>
        <v>124.68</v>
      </c>
      <c r="T269" s="130">
        <f t="shared" si="16"/>
        <v>22.440000000000012</v>
      </c>
      <c r="U269" s="130">
        <v>8.52</v>
      </c>
      <c r="V269" s="130">
        <f t="shared" si="17"/>
        <v>102.24</v>
      </c>
      <c r="W269" s="5">
        <v>42413</v>
      </c>
      <c r="X269" s="4" t="s">
        <v>309</v>
      </c>
      <c r="Y269" s="4" t="s">
        <v>310</v>
      </c>
      <c r="Z269" s="4" t="s">
        <v>139</v>
      </c>
      <c r="AA269" s="5">
        <v>42411</v>
      </c>
      <c r="AB269" s="4" t="s">
        <v>992</v>
      </c>
      <c r="AC269" s="146" t="s">
        <v>2302</v>
      </c>
    </row>
    <row r="270" spans="1:29" s="4" customFormat="1">
      <c r="A270" s="4" t="s">
        <v>27</v>
      </c>
      <c r="B270" s="4" t="s">
        <v>28</v>
      </c>
      <c r="C270" s="4" t="s">
        <v>978</v>
      </c>
      <c r="D270" s="5">
        <v>42411</v>
      </c>
      <c r="E270" s="5">
        <v>42441</v>
      </c>
      <c r="F270" s="130">
        <v>0</v>
      </c>
      <c r="G270" s="130">
        <v>0</v>
      </c>
      <c r="I270" s="4" t="s">
        <v>30</v>
      </c>
      <c r="K270" s="148" t="s">
        <v>983</v>
      </c>
      <c r="M270" s="4" t="s">
        <v>32</v>
      </c>
      <c r="N270" s="4" t="s">
        <v>186</v>
      </c>
      <c r="O270" s="4" t="s">
        <v>187</v>
      </c>
      <c r="P270" s="4" t="s">
        <v>48</v>
      </c>
      <c r="Q270" s="4">
        <v>17</v>
      </c>
      <c r="R270" s="130">
        <v>10.39</v>
      </c>
      <c r="S270" s="130">
        <f t="shared" si="15"/>
        <v>176.63</v>
      </c>
      <c r="T270" s="130">
        <f t="shared" si="16"/>
        <v>31.790000000000017</v>
      </c>
      <c r="U270" s="130">
        <v>8.52</v>
      </c>
      <c r="V270" s="130">
        <f t="shared" si="17"/>
        <v>144.84</v>
      </c>
      <c r="W270" s="5">
        <v>42413</v>
      </c>
      <c r="X270" s="4" t="s">
        <v>309</v>
      </c>
      <c r="Y270" s="4" t="s">
        <v>310</v>
      </c>
      <c r="Z270" s="4" t="s">
        <v>139</v>
      </c>
      <c r="AA270" s="5">
        <v>42411</v>
      </c>
      <c r="AB270" s="4" t="s">
        <v>989</v>
      </c>
      <c r="AC270" s="146" t="s">
        <v>2302</v>
      </c>
    </row>
    <row r="271" spans="1:29" s="4" customFormat="1">
      <c r="A271" s="4" t="s">
        <v>27</v>
      </c>
      <c r="B271" s="4" t="s">
        <v>28</v>
      </c>
      <c r="C271" s="4" t="s">
        <v>978</v>
      </c>
      <c r="D271" s="5">
        <v>42411</v>
      </c>
      <c r="E271" s="5">
        <v>42441</v>
      </c>
      <c r="F271" s="130">
        <v>0</v>
      </c>
      <c r="G271" s="130">
        <v>0</v>
      </c>
      <c r="I271" s="4" t="s">
        <v>30</v>
      </c>
      <c r="K271" s="148" t="s">
        <v>94</v>
      </c>
      <c r="M271" s="4" t="s">
        <v>32</v>
      </c>
      <c r="N271" s="4" t="s">
        <v>186</v>
      </c>
      <c r="O271" s="4" t="s">
        <v>187</v>
      </c>
      <c r="P271" s="4" t="s">
        <v>48</v>
      </c>
      <c r="Q271" s="4">
        <v>1</v>
      </c>
      <c r="R271" s="130">
        <v>10.39</v>
      </c>
      <c r="S271" s="130">
        <f t="shared" si="15"/>
        <v>10.39</v>
      </c>
      <c r="T271" s="130">
        <f t="shared" si="16"/>
        <v>1.870000000000001</v>
      </c>
      <c r="U271" s="130">
        <v>8.52</v>
      </c>
      <c r="V271" s="130">
        <f t="shared" si="17"/>
        <v>8.52</v>
      </c>
      <c r="W271" s="5">
        <v>42413</v>
      </c>
      <c r="X271" s="4" t="s">
        <v>1008</v>
      </c>
      <c r="Y271" s="4" t="s">
        <v>1009</v>
      </c>
      <c r="Z271" s="4" t="s">
        <v>51</v>
      </c>
      <c r="AA271" s="5">
        <v>42411</v>
      </c>
      <c r="AB271" s="4" t="s">
        <v>1010</v>
      </c>
      <c r="AC271" s="146" t="s">
        <v>2305</v>
      </c>
    </row>
    <row r="272" spans="1:29" s="4" customFormat="1">
      <c r="A272" s="4" t="s">
        <v>27</v>
      </c>
      <c r="B272" s="4" t="s">
        <v>28</v>
      </c>
      <c r="C272" s="4" t="s">
        <v>978</v>
      </c>
      <c r="D272" s="5">
        <v>42411</v>
      </c>
      <c r="E272" s="5">
        <v>42441</v>
      </c>
      <c r="F272" s="130">
        <v>0</v>
      </c>
      <c r="G272" s="130">
        <v>0</v>
      </c>
      <c r="I272" s="4" t="s">
        <v>30</v>
      </c>
      <c r="K272" s="148" t="s">
        <v>94</v>
      </c>
      <c r="M272" s="4" t="s">
        <v>32</v>
      </c>
      <c r="N272" s="4" t="s">
        <v>186</v>
      </c>
      <c r="O272" s="4" t="s">
        <v>187</v>
      </c>
      <c r="P272" s="4" t="s">
        <v>48</v>
      </c>
      <c r="Q272" s="4">
        <v>1</v>
      </c>
      <c r="R272" s="130">
        <v>10.39</v>
      </c>
      <c r="S272" s="130">
        <f t="shared" si="15"/>
        <v>10.39</v>
      </c>
      <c r="T272" s="130">
        <f t="shared" si="16"/>
        <v>1.870000000000001</v>
      </c>
      <c r="U272" s="130">
        <v>8.52</v>
      </c>
      <c r="V272" s="130">
        <f t="shared" si="17"/>
        <v>8.52</v>
      </c>
      <c r="W272" s="5">
        <v>42413</v>
      </c>
      <c r="X272" s="4" t="s">
        <v>1008</v>
      </c>
      <c r="Y272" s="4" t="s">
        <v>1009</v>
      </c>
      <c r="Z272" s="4" t="s">
        <v>51</v>
      </c>
      <c r="AA272" s="5">
        <v>42411</v>
      </c>
      <c r="AB272" s="4" t="s">
        <v>1010</v>
      </c>
      <c r="AC272" s="146" t="s">
        <v>2305</v>
      </c>
    </row>
    <row r="273" spans="1:29" s="4" customFormat="1">
      <c r="A273" s="4" t="s">
        <v>27</v>
      </c>
      <c r="B273" s="4" t="s">
        <v>28</v>
      </c>
      <c r="C273" s="4" t="s">
        <v>978</v>
      </c>
      <c r="D273" s="5">
        <v>42411</v>
      </c>
      <c r="E273" s="5">
        <v>42441</v>
      </c>
      <c r="F273" s="130">
        <v>0</v>
      </c>
      <c r="G273" s="130">
        <v>0</v>
      </c>
      <c r="I273" s="4" t="s">
        <v>30</v>
      </c>
      <c r="K273" s="148" t="s">
        <v>94</v>
      </c>
      <c r="M273" s="4" t="s">
        <v>32</v>
      </c>
      <c r="N273" s="4" t="s">
        <v>186</v>
      </c>
      <c r="O273" s="4" t="s">
        <v>187</v>
      </c>
      <c r="P273" s="4" t="s">
        <v>48</v>
      </c>
      <c r="Q273" s="4">
        <v>1</v>
      </c>
      <c r="R273" s="130">
        <v>10.39</v>
      </c>
      <c r="S273" s="130">
        <f t="shared" si="15"/>
        <v>10.39</v>
      </c>
      <c r="T273" s="130">
        <f t="shared" si="16"/>
        <v>1.870000000000001</v>
      </c>
      <c r="U273" s="130">
        <v>8.52</v>
      </c>
      <c r="V273" s="130">
        <f t="shared" si="17"/>
        <v>8.52</v>
      </c>
      <c r="W273" s="5">
        <v>42413</v>
      </c>
      <c r="X273" s="4" t="s">
        <v>1008</v>
      </c>
      <c r="Y273" s="4" t="s">
        <v>1009</v>
      </c>
      <c r="Z273" s="4" t="s">
        <v>51</v>
      </c>
      <c r="AA273" s="5">
        <v>42411</v>
      </c>
      <c r="AB273" s="4" t="s">
        <v>1010</v>
      </c>
      <c r="AC273" s="146" t="s">
        <v>2305</v>
      </c>
    </row>
    <row r="274" spans="1:29" s="4" customFormat="1">
      <c r="A274" s="4" t="s">
        <v>27</v>
      </c>
      <c r="B274" s="4" t="s">
        <v>28</v>
      </c>
      <c r="C274" s="4" t="s">
        <v>978</v>
      </c>
      <c r="D274" s="5">
        <v>42411</v>
      </c>
      <c r="E274" s="5">
        <v>42441</v>
      </c>
      <c r="F274" s="130">
        <v>0</v>
      </c>
      <c r="G274" s="130">
        <v>0</v>
      </c>
      <c r="I274" s="4" t="s">
        <v>30</v>
      </c>
      <c r="K274" s="148" t="s">
        <v>94</v>
      </c>
      <c r="M274" s="4" t="s">
        <v>32</v>
      </c>
      <c r="N274" s="4" t="s">
        <v>186</v>
      </c>
      <c r="O274" s="4" t="s">
        <v>187</v>
      </c>
      <c r="P274" s="4" t="s">
        <v>48</v>
      </c>
      <c r="Q274" s="4">
        <v>1</v>
      </c>
      <c r="R274" s="130">
        <v>10.39</v>
      </c>
      <c r="S274" s="130">
        <f t="shared" si="15"/>
        <v>10.39</v>
      </c>
      <c r="T274" s="130">
        <f t="shared" si="16"/>
        <v>1.870000000000001</v>
      </c>
      <c r="U274" s="130">
        <v>8.52</v>
      </c>
      <c r="V274" s="130">
        <f t="shared" si="17"/>
        <v>8.52</v>
      </c>
      <c r="W274" s="5">
        <v>42413</v>
      </c>
      <c r="X274" s="4" t="s">
        <v>1008</v>
      </c>
      <c r="Y274" s="4" t="s">
        <v>1009</v>
      </c>
      <c r="Z274" s="4" t="s">
        <v>51</v>
      </c>
      <c r="AA274" s="5">
        <v>42411</v>
      </c>
      <c r="AB274" s="4" t="s">
        <v>1010</v>
      </c>
      <c r="AC274" s="146" t="s">
        <v>2305</v>
      </c>
    </row>
    <row r="275" spans="1:29" s="4" customFormat="1">
      <c r="A275" s="4" t="s">
        <v>27</v>
      </c>
      <c r="B275" s="4" t="s">
        <v>28</v>
      </c>
      <c r="C275" s="4" t="s">
        <v>978</v>
      </c>
      <c r="D275" s="5">
        <v>42411</v>
      </c>
      <c r="E275" s="5">
        <v>42441</v>
      </c>
      <c r="F275" s="130">
        <v>0</v>
      </c>
      <c r="G275" s="130">
        <v>0</v>
      </c>
      <c r="I275" s="4" t="s">
        <v>30</v>
      </c>
      <c r="K275" s="148" t="s">
        <v>1013</v>
      </c>
      <c r="M275" s="4" t="s">
        <v>32</v>
      </c>
      <c r="N275" s="4" t="s">
        <v>186</v>
      </c>
      <c r="O275" s="4" t="s">
        <v>187</v>
      </c>
      <c r="P275" s="4" t="s">
        <v>48</v>
      </c>
      <c r="Q275" s="4">
        <v>1</v>
      </c>
      <c r="R275" s="130">
        <v>10.39</v>
      </c>
      <c r="S275" s="130">
        <f t="shared" si="15"/>
        <v>10.39</v>
      </c>
      <c r="T275" s="130">
        <f t="shared" si="16"/>
        <v>1.870000000000001</v>
      </c>
      <c r="U275" s="130">
        <v>8.52</v>
      </c>
      <c r="V275" s="130">
        <f t="shared" si="17"/>
        <v>8.52</v>
      </c>
      <c r="W275" s="5">
        <v>42413</v>
      </c>
      <c r="X275" s="4" t="s">
        <v>1014</v>
      </c>
      <c r="Y275" s="4" t="s">
        <v>1015</v>
      </c>
      <c r="Z275" s="4" t="s">
        <v>38</v>
      </c>
      <c r="AA275" s="5">
        <v>42411</v>
      </c>
      <c r="AB275" s="4" t="s">
        <v>1016</v>
      </c>
      <c r="AC275" s="146" t="s">
        <v>2302</v>
      </c>
    </row>
    <row r="276" spans="1:29" s="4" customFormat="1">
      <c r="A276" s="4" t="s">
        <v>27</v>
      </c>
      <c r="B276" s="4" t="s">
        <v>28</v>
      </c>
      <c r="C276" s="4" t="s">
        <v>978</v>
      </c>
      <c r="D276" s="5">
        <v>42411</v>
      </c>
      <c r="E276" s="5">
        <v>42441</v>
      </c>
      <c r="F276" s="130">
        <v>0</v>
      </c>
      <c r="G276" s="130">
        <v>0</v>
      </c>
      <c r="I276" s="4" t="s">
        <v>30</v>
      </c>
      <c r="K276" s="148" t="s">
        <v>94</v>
      </c>
      <c r="M276" s="4" t="s">
        <v>32</v>
      </c>
      <c r="N276" s="4" t="s">
        <v>186</v>
      </c>
      <c r="O276" s="4" t="s">
        <v>187</v>
      </c>
      <c r="P276" s="4" t="s">
        <v>48</v>
      </c>
      <c r="Q276" s="4">
        <v>12</v>
      </c>
      <c r="R276" s="130">
        <v>10.39</v>
      </c>
      <c r="S276" s="130">
        <f t="shared" si="15"/>
        <v>124.68</v>
      </c>
      <c r="T276" s="130">
        <f t="shared" si="16"/>
        <v>22.440000000000012</v>
      </c>
      <c r="U276" s="130">
        <v>8.52</v>
      </c>
      <c r="V276" s="130">
        <f t="shared" si="17"/>
        <v>102.24</v>
      </c>
      <c r="W276" s="5">
        <v>42413</v>
      </c>
      <c r="X276" s="4" t="s">
        <v>235</v>
      </c>
      <c r="Y276" s="4" t="s">
        <v>236</v>
      </c>
      <c r="Z276" s="4" t="s">
        <v>38</v>
      </c>
      <c r="AA276" s="5">
        <v>42411</v>
      </c>
      <c r="AB276" s="4" t="s">
        <v>1012</v>
      </c>
      <c r="AC276" s="146" t="s">
        <v>2302</v>
      </c>
    </row>
    <row r="277" spans="1:29" s="4" customFormat="1">
      <c r="A277" s="4" t="s">
        <v>27</v>
      </c>
      <c r="B277" s="4" t="s">
        <v>28</v>
      </c>
      <c r="C277" s="4" t="s">
        <v>978</v>
      </c>
      <c r="D277" s="5">
        <v>42411</v>
      </c>
      <c r="E277" s="5">
        <v>42441</v>
      </c>
      <c r="F277" s="130">
        <v>0</v>
      </c>
      <c r="G277" s="130">
        <v>0</v>
      </c>
      <c r="I277" s="4" t="s">
        <v>30</v>
      </c>
      <c r="K277" s="148" t="s">
        <v>857</v>
      </c>
      <c r="M277" s="4" t="s">
        <v>32</v>
      </c>
      <c r="N277" s="4" t="s">
        <v>186</v>
      </c>
      <c r="O277" s="4" t="s">
        <v>187</v>
      </c>
      <c r="P277" s="4" t="s">
        <v>48</v>
      </c>
      <c r="Q277" s="4">
        <v>1</v>
      </c>
      <c r="R277" s="130">
        <v>10.39</v>
      </c>
      <c r="S277" s="130">
        <f t="shared" si="15"/>
        <v>10.39</v>
      </c>
      <c r="T277" s="130">
        <f t="shared" si="16"/>
        <v>1.870000000000001</v>
      </c>
      <c r="U277" s="130">
        <v>8.52</v>
      </c>
      <c r="V277" s="130">
        <f t="shared" si="17"/>
        <v>8.52</v>
      </c>
      <c r="W277" s="5">
        <v>42413</v>
      </c>
      <c r="X277" s="4" t="s">
        <v>1017</v>
      </c>
      <c r="Y277" s="4" t="s">
        <v>1018</v>
      </c>
      <c r="Z277" s="4" t="s">
        <v>38</v>
      </c>
      <c r="AA277" s="5">
        <v>42411</v>
      </c>
      <c r="AB277" s="4" t="s">
        <v>1019</v>
      </c>
      <c r="AC277" s="146" t="s">
        <v>2302</v>
      </c>
    </row>
    <row r="278" spans="1:29" s="4" customFormat="1">
      <c r="A278" s="4" t="s">
        <v>27</v>
      </c>
      <c r="B278" s="4" t="s">
        <v>28</v>
      </c>
      <c r="C278" s="4" t="s">
        <v>978</v>
      </c>
      <c r="D278" s="5">
        <v>42411</v>
      </c>
      <c r="E278" s="5">
        <v>42441</v>
      </c>
      <c r="F278" s="130">
        <v>0</v>
      </c>
      <c r="G278" s="130">
        <v>0</v>
      </c>
      <c r="I278" s="4" t="s">
        <v>30</v>
      </c>
      <c r="K278" s="148" t="s">
        <v>1020</v>
      </c>
      <c r="M278" s="4" t="s">
        <v>32</v>
      </c>
      <c r="N278" s="4" t="s">
        <v>46</v>
      </c>
      <c r="O278" s="4" t="s">
        <v>47</v>
      </c>
      <c r="P278" s="4" t="s">
        <v>48</v>
      </c>
      <c r="Q278" s="4">
        <v>1</v>
      </c>
      <c r="R278" s="130">
        <v>6.5</v>
      </c>
      <c r="S278" s="130">
        <f t="shared" si="15"/>
        <v>6.5</v>
      </c>
      <c r="T278" s="130">
        <f t="shared" si="16"/>
        <v>1.17</v>
      </c>
      <c r="U278" s="130">
        <v>5.33</v>
      </c>
      <c r="V278" s="130">
        <f t="shared" si="17"/>
        <v>5.33</v>
      </c>
      <c r="W278" s="5">
        <v>42413</v>
      </c>
      <c r="X278" s="4" t="s">
        <v>1021</v>
      </c>
      <c r="Y278" s="4" t="s">
        <v>1022</v>
      </c>
      <c r="Z278" s="4" t="s">
        <v>38</v>
      </c>
      <c r="AA278" s="5">
        <v>42411</v>
      </c>
      <c r="AB278" s="4" t="s">
        <v>1023</v>
      </c>
      <c r="AC278" s="146" t="s">
        <v>2302</v>
      </c>
    </row>
    <row r="279" spans="1:29" s="4" customFormat="1">
      <c r="A279" s="4" t="s">
        <v>27</v>
      </c>
      <c r="B279" s="4" t="s">
        <v>28</v>
      </c>
      <c r="C279" s="4" t="s">
        <v>978</v>
      </c>
      <c r="D279" s="5">
        <v>42411</v>
      </c>
      <c r="E279" s="5">
        <v>42441</v>
      </c>
      <c r="F279" s="130">
        <v>0</v>
      </c>
      <c r="G279" s="130">
        <v>0</v>
      </c>
      <c r="I279" s="4" t="s">
        <v>30</v>
      </c>
      <c r="K279" s="148" t="s">
        <v>94</v>
      </c>
      <c r="M279" s="4" t="s">
        <v>32</v>
      </c>
      <c r="N279" s="4" t="s">
        <v>46</v>
      </c>
      <c r="O279" s="4" t="s">
        <v>47</v>
      </c>
      <c r="P279" s="4" t="s">
        <v>48</v>
      </c>
      <c r="Q279" s="4">
        <v>1</v>
      </c>
      <c r="R279" s="130">
        <v>6.5</v>
      </c>
      <c r="S279" s="130">
        <f t="shared" si="15"/>
        <v>6.5</v>
      </c>
      <c r="T279" s="130">
        <f t="shared" si="16"/>
        <v>1.17</v>
      </c>
      <c r="U279" s="130">
        <v>5.33</v>
      </c>
      <c r="V279" s="130">
        <f t="shared" si="17"/>
        <v>5.33</v>
      </c>
      <c r="W279" s="5">
        <v>42413</v>
      </c>
      <c r="X279" s="4" t="s">
        <v>1024</v>
      </c>
      <c r="Y279" s="4" t="s">
        <v>1025</v>
      </c>
      <c r="Z279" s="4" t="s">
        <v>38</v>
      </c>
      <c r="AA279" s="5">
        <v>42411</v>
      </c>
      <c r="AB279" s="4" t="s">
        <v>1026</v>
      </c>
      <c r="AC279" s="146" t="s">
        <v>2302</v>
      </c>
    </row>
    <row r="280" spans="1:29" s="4" customFormat="1">
      <c r="A280" s="4" t="s">
        <v>27</v>
      </c>
      <c r="B280" s="4" t="s">
        <v>28</v>
      </c>
      <c r="C280" s="4" t="s">
        <v>1032</v>
      </c>
      <c r="D280" s="5">
        <v>42412</v>
      </c>
      <c r="E280" s="5">
        <v>42442</v>
      </c>
      <c r="F280" s="130">
        <v>97.84</v>
      </c>
      <c r="G280" s="130">
        <v>0</v>
      </c>
      <c r="I280" s="4" t="s">
        <v>30</v>
      </c>
      <c r="K280" s="148" t="s">
        <v>1033</v>
      </c>
      <c r="M280" s="4" t="s">
        <v>32</v>
      </c>
      <c r="N280" s="4" t="s">
        <v>46</v>
      </c>
      <c r="O280" s="4" t="s">
        <v>47</v>
      </c>
      <c r="P280" s="4" t="s">
        <v>48</v>
      </c>
      <c r="Q280" s="4">
        <v>1</v>
      </c>
      <c r="R280" s="130">
        <v>6.5</v>
      </c>
      <c r="S280" s="130">
        <f t="shared" si="15"/>
        <v>6.5</v>
      </c>
      <c r="T280" s="130">
        <f t="shared" si="16"/>
        <v>1.17</v>
      </c>
      <c r="U280" s="130">
        <v>5.33</v>
      </c>
      <c r="V280" s="130">
        <f t="shared" si="17"/>
        <v>5.33</v>
      </c>
      <c r="W280" s="5">
        <v>42413</v>
      </c>
      <c r="X280" s="4" t="s">
        <v>125</v>
      </c>
      <c r="Y280" s="4" t="s">
        <v>126</v>
      </c>
      <c r="Z280" s="4" t="s">
        <v>51</v>
      </c>
      <c r="AA280" s="5">
        <v>42412</v>
      </c>
      <c r="AB280" s="4" t="s">
        <v>1034</v>
      </c>
      <c r="AC280" s="146" t="s">
        <v>2305</v>
      </c>
    </row>
    <row r="281" spans="1:29" s="4" customFormat="1">
      <c r="A281" s="4" t="s">
        <v>27</v>
      </c>
      <c r="B281" s="4" t="s">
        <v>28</v>
      </c>
      <c r="C281" s="4" t="s">
        <v>1032</v>
      </c>
      <c r="D281" s="5">
        <v>42412</v>
      </c>
      <c r="E281" s="5">
        <v>42442</v>
      </c>
      <c r="F281" s="130">
        <v>0</v>
      </c>
      <c r="G281" s="130">
        <v>0</v>
      </c>
      <c r="I281" s="4" t="s">
        <v>30</v>
      </c>
      <c r="K281" s="148" t="s">
        <v>45</v>
      </c>
      <c r="M281" s="4" t="s">
        <v>32</v>
      </c>
      <c r="N281" s="4" t="s">
        <v>46</v>
      </c>
      <c r="O281" s="4" t="s">
        <v>47</v>
      </c>
      <c r="P281" s="4" t="s">
        <v>48</v>
      </c>
      <c r="Q281" s="4">
        <v>1</v>
      </c>
      <c r="R281" s="130">
        <v>6.5</v>
      </c>
      <c r="S281" s="130">
        <f t="shared" si="15"/>
        <v>6.5</v>
      </c>
      <c r="T281" s="130">
        <f t="shared" si="16"/>
        <v>1.17</v>
      </c>
      <c r="U281" s="130">
        <v>5.33</v>
      </c>
      <c r="V281" s="130">
        <f t="shared" si="17"/>
        <v>5.33</v>
      </c>
      <c r="W281" s="5">
        <v>42413</v>
      </c>
      <c r="X281" s="4" t="s">
        <v>49</v>
      </c>
      <c r="Y281" s="4" t="s">
        <v>50</v>
      </c>
      <c r="Z281" s="4" t="s">
        <v>51</v>
      </c>
      <c r="AA281" s="5">
        <v>42412</v>
      </c>
      <c r="AB281" s="4" t="s">
        <v>1035</v>
      </c>
      <c r="AC281" s="146" t="s">
        <v>2304</v>
      </c>
    </row>
    <row r="282" spans="1:29" s="4" customFormat="1">
      <c r="A282" s="4" t="s">
        <v>27</v>
      </c>
      <c r="B282" s="4" t="s">
        <v>28</v>
      </c>
      <c r="C282" s="4" t="s">
        <v>1032</v>
      </c>
      <c r="D282" s="5">
        <v>42412</v>
      </c>
      <c r="E282" s="5">
        <v>42442</v>
      </c>
      <c r="F282" s="130">
        <v>0</v>
      </c>
      <c r="G282" s="130">
        <v>0</v>
      </c>
      <c r="I282" s="4" t="s">
        <v>30</v>
      </c>
      <c r="K282" s="148">
        <v>2.12</v>
      </c>
      <c r="M282" s="4" t="s">
        <v>32</v>
      </c>
      <c r="N282" s="4" t="s">
        <v>186</v>
      </c>
      <c r="O282" s="4" t="s">
        <v>187</v>
      </c>
      <c r="P282" s="4" t="s">
        <v>48</v>
      </c>
      <c r="Q282" s="4">
        <v>1</v>
      </c>
      <c r="R282" s="130">
        <v>10.39</v>
      </c>
      <c r="S282" s="130">
        <f t="shared" si="15"/>
        <v>10.39</v>
      </c>
      <c r="T282" s="130">
        <f t="shared" si="16"/>
        <v>1.870000000000001</v>
      </c>
      <c r="U282" s="130">
        <v>8.52</v>
      </c>
      <c r="V282" s="130">
        <f t="shared" si="17"/>
        <v>8.52</v>
      </c>
      <c r="W282" s="5">
        <v>42413</v>
      </c>
      <c r="X282" s="4" t="s">
        <v>238</v>
      </c>
      <c r="Y282" s="4" t="s">
        <v>239</v>
      </c>
      <c r="Z282" s="4" t="s">
        <v>51</v>
      </c>
      <c r="AA282" s="5">
        <v>42412</v>
      </c>
      <c r="AB282" s="4" t="s">
        <v>1042</v>
      </c>
      <c r="AC282" s="146" t="s">
        <v>2305</v>
      </c>
    </row>
    <row r="283" spans="1:29" s="4" customFormat="1">
      <c r="A283" s="4" t="s">
        <v>27</v>
      </c>
      <c r="B283" s="4" t="s">
        <v>28</v>
      </c>
      <c r="C283" s="4" t="s">
        <v>1032</v>
      </c>
      <c r="D283" s="5">
        <v>42412</v>
      </c>
      <c r="E283" s="5">
        <v>42442</v>
      </c>
      <c r="F283" s="130">
        <v>0</v>
      </c>
      <c r="G283" s="130">
        <v>0</v>
      </c>
      <c r="I283" s="4" t="s">
        <v>30</v>
      </c>
      <c r="K283" s="148">
        <v>2.12</v>
      </c>
      <c r="M283" s="4" t="s">
        <v>32</v>
      </c>
      <c r="N283" s="4" t="s">
        <v>186</v>
      </c>
      <c r="O283" s="4" t="s">
        <v>187</v>
      </c>
      <c r="P283" s="4" t="s">
        <v>48</v>
      </c>
      <c r="Q283" s="4">
        <v>2</v>
      </c>
      <c r="R283" s="130">
        <v>10.39</v>
      </c>
      <c r="S283" s="130">
        <f t="shared" si="15"/>
        <v>20.78</v>
      </c>
      <c r="T283" s="130">
        <f t="shared" si="16"/>
        <v>3.740000000000002</v>
      </c>
      <c r="U283" s="130">
        <v>8.52</v>
      </c>
      <c r="V283" s="130">
        <f t="shared" si="17"/>
        <v>17.04</v>
      </c>
      <c r="W283" s="5">
        <v>42413</v>
      </c>
      <c r="X283" s="4" t="s">
        <v>238</v>
      </c>
      <c r="Y283" s="4" t="s">
        <v>239</v>
      </c>
      <c r="Z283" s="4" t="s">
        <v>51</v>
      </c>
      <c r="AA283" s="5">
        <v>42412</v>
      </c>
      <c r="AB283" s="4" t="s">
        <v>1042</v>
      </c>
      <c r="AC283" s="146" t="s">
        <v>2305</v>
      </c>
    </row>
    <row r="284" spans="1:29" s="4" customFormat="1">
      <c r="A284" s="4" t="s">
        <v>27</v>
      </c>
      <c r="B284" s="4" t="s">
        <v>28</v>
      </c>
      <c r="C284" s="4" t="s">
        <v>1032</v>
      </c>
      <c r="D284" s="5">
        <v>42412</v>
      </c>
      <c r="E284" s="5">
        <v>42442</v>
      </c>
      <c r="F284" s="130">
        <v>0</v>
      </c>
      <c r="G284" s="130">
        <v>0</v>
      </c>
      <c r="I284" s="4" t="s">
        <v>30</v>
      </c>
      <c r="K284" s="148" t="s">
        <v>1036</v>
      </c>
      <c r="M284" s="4" t="s">
        <v>32</v>
      </c>
      <c r="N284" s="4" t="s">
        <v>33</v>
      </c>
      <c r="O284" s="4" t="s">
        <v>34</v>
      </c>
      <c r="P284" s="4" t="s">
        <v>35</v>
      </c>
      <c r="Q284" s="4">
        <v>1</v>
      </c>
      <c r="R284" s="130">
        <v>6.4</v>
      </c>
      <c r="S284" s="130">
        <f t="shared" si="15"/>
        <v>6.4</v>
      </c>
      <c r="T284" s="130">
        <f t="shared" si="16"/>
        <v>1.1500000000000004</v>
      </c>
      <c r="U284" s="130">
        <v>5.25</v>
      </c>
      <c r="V284" s="130">
        <f t="shared" si="17"/>
        <v>5.25</v>
      </c>
      <c r="W284" s="5">
        <v>42413</v>
      </c>
      <c r="X284" s="4" t="s">
        <v>1037</v>
      </c>
      <c r="Y284" s="4" t="s">
        <v>1038</v>
      </c>
      <c r="Z284" s="4" t="s">
        <v>51</v>
      </c>
      <c r="AA284" s="5">
        <v>42412</v>
      </c>
      <c r="AB284" s="4" t="s">
        <v>1039</v>
      </c>
      <c r="AC284" s="146" t="s">
        <v>2317</v>
      </c>
    </row>
    <row r="285" spans="1:29" s="4" customFormat="1">
      <c r="A285" s="4" t="s">
        <v>27</v>
      </c>
      <c r="B285" s="4" t="s">
        <v>28</v>
      </c>
      <c r="C285" s="4" t="s">
        <v>1032</v>
      </c>
      <c r="D285" s="5">
        <v>42412</v>
      </c>
      <c r="E285" s="5">
        <v>42442</v>
      </c>
      <c r="F285" s="130">
        <v>0</v>
      </c>
      <c r="G285" s="130">
        <v>0</v>
      </c>
      <c r="I285" s="4" t="s">
        <v>30</v>
      </c>
      <c r="K285" s="148" t="s">
        <v>1036</v>
      </c>
      <c r="M285" s="4" t="s">
        <v>32</v>
      </c>
      <c r="N285" s="4" t="s">
        <v>33</v>
      </c>
      <c r="O285" s="4" t="s">
        <v>34</v>
      </c>
      <c r="P285" s="4" t="s">
        <v>35</v>
      </c>
      <c r="Q285" s="4">
        <v>1</v>
      </c>
      <c r="R285" s="130">
        <v>6.4</v>
      </c>
      <c r="S285" s="130">
        <f t="shared" si="15"/>
        <v>6.4</v>
      </c>
      <c r="T285" s="130">
        <f t="shared" si="16"/>
        <v>1.1500000000000004</v>
      </c>
      <c r="U285" s="130">
        <v>5.25</v>
      </c>
      <c r="V285" s="130">
        <f t="shared" si="17"/>
        <v>5.25</v>
      </c>
      <c r="W285" s="5">
        <v>42413</v>
      </c>
      <c r="X285" s="4" t="s">
        <v>1037</v>
      </c>
      <c r="Y285" s="4" t="s">
        <v>1038</v>
      </c>
      <c r="Z285" s="4" t="s">
        <v>51</v>
      </c>
      <c r="AA285" s="5">
        <v>42412</v>
      </c>
      <c r="AB285" s="4" t="s">
        <v>1040</v>
      </c>
      <c r="AC285" s="146" t="s">
        <v>2317</v>
      </c>
    </row>
    <row r="286" spans="1:29" s="4" customFormat="1">
      <c r="A286" s="4" t="s">
        <v>27</v>
      </c>
      <c r="B286" s="4" t="s">
        <v>28</v>
      </c>
      <c r="C286" s="4" t="s">
        <v>1032</v>
      </c>
      <c r="D286" s="5">
        <v>42412</v>
      </c>
      <c r="E286" s="5">
        <v>42442</v>
      </c>
      <c r="F286" s="130">
        <v>0</v>
      </c>
      <c r="G286" s="130">
        <v>0</v>
      </c>
      <c r="I286" s="4" t="s">
        <v>30</v>
      </c>
      <c r="K286" s="148" t="s">
        <v>94</v>
      </c>
      <c r="M286" s="4" t="s">
        <v>32</v>
      </c>
      <c r="N286" s="4" t="s">
        <v>186</v>
      </c>
      <c r="O286" s="4" t="s">
        <v>187</v>
      </c>
      <c r="P286" s="4" t="s">
        <v>48</v>
      </c>
      <c r="Q286" s="4">
        <v>1</v>
      </c>
      <c r="R286" s="130">
        <v>10.39</v>
      </c>
      <c r="S286" s="130">
        <f t="shared" si="15"/>
        <v>10.39</v>
      </c>
      <c r="T286" s="130">
        <f t="shared" si="16"/>
        <v>1.870000000000001</v>
      </c>
      <c r="U286" s="130">
        <v>8.52</v>
      </c>
      <c r="V286" s="130">
        <f t="shared" si="17"/>
        <v>8.52</v>
      </c>
      <c r="W286" s="5">
        <v>42413</v>
      </c>
      <c r="X286" s="4" t="s">
        <v>805</v>
      </c>
      <c r="Y286" s="4" t="s">
        <v>131</v>
      </c>
      <c r="Z286" s="4" t="s">
        <v>51</v>
      </c>
      <c r="AA286" s="5">
        <v>42412</v>
      </c>
      <c r="AB286" s="4" t="s">
        <v>1041</v>
      </c>
      <c r="AC286" s="146" t="s">
        <v>2306</v>
      </c>
    </row>
    <row r="287" spans="1:29" s="4" customFormat="1">
      <c r="A287" s="4" t="s">
        <v>27</v>
      </c>
      <c r="B287" s="4" t="s">
        <v>28</v>
      </c>
      <c r="C287" s="4" t="s">
        <v>1032</v>
      </c>
      <c r="D287" s="5">
        <v>42412</v>
      </c>
      <c r="E287" s="5">
        <v>42442</v>
      </c>
      <c r="F287" s="130">
        <v>0</v>
      </c>
      <c r="G287" s="130">
        <v>0</v>
      </c>
      <c r="I287" s="4" t="s">
        <v>30</v>
      </c>
      <c r="K287" s="148" t="s">
        <v>94</v>
      </c>
      <c r="M287" s="4" t="s">
        <v>32</v>
      </c>
      <c r="N287" s="4" t="s">
        <v>186</v>
      </c>
      <c r="O287" s="4" t="s">
        <v>187</v>
      </c>
      <c r="P287" s="4" t="s">
        <v>48</v>
      </c>
      <c r="Q287" s="4">
        <v>1</v>
      </c>
      <c r="R287" s="130">
        <v>10.39</v>
      </c>
      <c r="S287" s="130">
        <f t="shared" si="15"/>
        <v>10.39</v>
      </c>
      <c r="T287" s="130">
        <f t="shared" si="16"/>
        <v>1.870000000000001</v>
      </c>
      <c r="U287" s="130">
        <v>8.52</v>
      </c>
      <c r="V287" s="130">
        <f t="shared" si="17"/>
        <v>8.52</v>
      </c>
      <c r="W287" s="5">
        <v>42413</v>
      </c>
      <c r="X287" s="4" t="s">
        <v>805</v>
      </c>
      <c r="Y287" s="4" t="s">
        <v>131</v>
      </c>
      <c r="Z287" s="4" t="s">
        <v>51</v>
      </c>
      <c r="AA287" s="5">
        <v>42412</v>
      </c>
      <c r="AB287" s="4" t="s">
        <v>1041</v>
      </c>
      <c r="AC287" s="146" t="s">
        <v>2306</v>
      </c>
    </row>
    <row r="288" spans="1:29" s="4" customFormat="1">
      <c r="A288" s="4" t="s">
        <v>27</v>
      </c>
      <c r="B288" s="4" t="s">
        <v>28</v>
      </c>
      <c r="C288" s="4" t="s">
        <v>1032</v>
      </c>
      <c r="D288" s="5">
        <v>42412</v>
      </c>
      <c r="E288" s="5">
        <v>42442</v>
      </c>
      <c r="F288" s="130">
        <v>0</v>
      </c>
      <c r="G288" s="130">
        <v>0</v>
      </c>
      <c r="I288" s="4" t="s">
        <v>30</v>
      </c>
      <c r="K288" s="148" t="s">
        <v>94</v>
      </c>
      <c r="M288" s="4" t="s">
        <v>32</v>
      </c>
      <c r="N288" s="4" t="s">
        <v>186</v>
      </c>
      <c r="O288" s="4" t="s">
        <v>187</v>
      </c>
      <c r="P288" s="4" t="s">
        <v>48</v>
      </c>
      <c r="Q288" s="4">
        <v>2</v>
      </c>
      <c r="R288" s="130">
        <v>10.39</v>
      </c>
      <c r="S288" s="130">
        <f t="shared" si="15"/>
        <v>20.78</v>
      </c>
      <c r="T288" s="130">
        <f t="shared" si="16"/>
        <v>3.740000000000002</v>
      </c>
      <c r="U288" s="130">
        <v>8.52</v>
      </c>
      <c r="V288" s="130">
        <f t="shared" si="17"/>
        <v>17.04</v>
      </c>
      <c r="W288" s="5">
        <v>42413</v>
      </c>
      <c r="X288" s="4" t="s">
        <v>805</v>
      </c>
      <c r="Y288" s="4" t="s">
        <v>131</v>
      </c>
      <c r="Z288" s="4" t="s">
        <v>51</v>
      </c>
      <c r="AA288" s="5">
        <v>42412</v>
      </c>
      <c r="AB288" s="4" t="s">
        <v>1041</v>
      </c>
      <c r="AC288" s="146" t="s">
        <v>2306</v>
      </c>
    </row>
    <row r="289" spans="1:29" s="4" customFormat="1">
      <c r="A289" s="4" t="s">
        <v>27</v>
      </c>
      <c r="B289" s="4" t="s">
        <v>28</v>
      </c>
      <c r="C289" s="4" t="s">
        <v>1032</v>
      </c>
      <c r="D289" s="5">
        <v>42412</v>
      </c>
      <c r="E289" s="5">
        <v>42442</v>
      </c>
      <c r="F289" s="130">
        <v>0</v>
      </c>
      <c r="G289" s="130">
        <v>0</v>
      </c>
      <c r="I289" s="4" t="s">
        <v>30</v>
      </c>
      <c r="K289" s="148" t="s">
        <v>94</v>
      </c>
      <c r="M289" s="4" t="s">
        <v>32</v>
      </c>
      <c r="N289" s="4" t="s">
        <v>186</v>
      </c>
      <c r="O289" s="4" t="s">
        <v>187</v>
      </c>
      <c r="P289" s="4" t="s">
        <v>48</v>
      </c>
      <c r="Q289" s="4">
        <v>2</v>
      </c>
      <c r="R289" s="130">
        <v>10.39</v>
      </c>
      <c r="S289" s="130">
        <f t="shared" si="15"/>
        <v>20.78</v>
      </c>
      <c r="T289" s="130">
        <f t="shared" si="16"/>
        <v>3.740000000000002</v>
      </c>
      <c r="U289" s="130">
        <v>8.52</v>
      </c>
      <c r="V289" s="130">
        <f t="shared" si="17"/>
        <v>17.04</v>
      </c>
      <c r="W289" s="5">
        <v>42413</v>
      </c>
      <c r="X289" s="4" t="s">
        <v>805</v>
      </c>
      <c r="Y289" s="4" t="s">
        <v>131</v>
      </c>
      <c r="Z289" s="4" t="s">
        <v>51</v>
      </c>
      <c r="AA289" s="5">
        <v>42412</v>
      </c>
      <c r="AB289" s="4" t="s">
        <v>1041</v>
      </c>
      <c r="AC289" s="146" t="s">
        <v>2306</v>
      </c>
    </row>
    <row r="290" spans="1:29" s="4" customFormat="1">
      <c r="A290" s="4" t="s">
        <v>27</v>
      </c>
      <c r="B290" s="4" t="s">
        <v>28</v>
      </c>
      <c r="C290" s="4" t="s">
        <v>1043</v>
      </c>
      <c r="D290" s="5">
        <v>42412</v>
      </c>
      <c r="E290" s="5">
        <v>42442</v>
      </c>
      <c r="F290" s="130">
        <v>186.39</v>
      </c>
      <c r="G290" s="130">
        <v>0</v>
      </c>
      <c r="I290" s="4" t="s">
        <v>30</v>
      </c>
      <c r="K290" s="148" t="s">
        <v>1044</v>
      </c>
      <c r="M290" s="4" t="s">
        <v>32</v>
      </c>
      <c r="N290" s="4" t="s">
        <v>46</v>
      </c>
      <c r="O290" s="4" t="s">
        <v>47</v>
      </c>
      <c r="P290" s="4" t="s">
        <v>48</v>
      </c>
      <c r="Q290" s="4">
        <v>1</v>
      </c>
      <c r="R290" s="130">
        <v>6.5</v>
      </c>
      <c r="S290" s="130">
        <f t="shared" si="15"/>
        <v>6.5</v>
      </c>
      <c r="T290" s="130">
        <f t="shared" si="16"/>
        <v>1.17</v>
      </c>
      <c r="U290" s="130">
        <v>5.33</v>
      </c>
      <c r="V290" s="130">
        <f t="shared" si="17"/>
        <v>5.33</v>
      </c>
      <c r="W290" s="5">
        <v>42413</v>
      </c>
      <c r="X290" s="4" t="s">
        <v>1045</v>
      </c>
      <c r="Y290" s="4" t="s">
        <v>1046</v>
      </c>
      <c r="Z290" s="4" t="s">
        <v>38</v>
      </c>
      <c r="AA290" s="5">
        <v>42412</v>
      </c>
      <c r="AB290" s="4" t="s">
        <v>1047</v>
      </c>
      <c r="AC290" s="146" t="s">
        <v>2302</v>
      </c>
    </row>
    <row r="291" spans="1:29" s="4" customFormat="1">
      <c r="A291" s="4" t="s">
        <v>27</v>
      </c>
      <c r="B291" s="4" t="s">
        <v>28</v>
      </c>
      <c r="C291" s="4" t="s">
        <v>1043</v>
      </c>
      <c r="D291" s="5">
        <v>42412</v>
      </c>
      <c r="E291" s="5">
        <v>42442</v>
      </c>
      <c r="F291" s="130">
        <v>0</v>
      </c>
      <c r="G291" s="130">
        <v>0</v>
      </c>
      <c r="I291" s="4" t="s">
        <v>30</v>
      </c>
      <c r="K291" s="148">
        <v>193819</v>
      </c>
      <c r="M291" s="4" t="s">
        <v>32</v>
      </c>
      <c r="N291" s="4" t="s">
        <v>46</v>
      </c>
      <c r="O291" s="4" t="s">
        <v>47</v>
      </c>
      <c r="P291" s="4" t="s">
        <v>48</v>
      </c>
      <c r="Q291" s="4">
        <v>1</v>
      </c>
      <c r="R291" s="130">
        <v>6.5</v>
      </c>
      <c r="S291" s="130">
        <f t="shared" si="15"/>
        <v>6.5</v>
      </c>
      <c r="T291" s="130">
        <f t="shared" si="16"/>
        <v>1.17</v>
      </c>
      <c r="U291" s="130">
        <v>5.33</v>
      </c>
      <c r="V291" s="130">
        <f t="shared" si="17"/>
        <v>5.33</v>
      </c>
      <c r="W291" s="5">
        <v>42413</v>
      </c>
      <c r="X291" s="4" t="s">
        <v>213</v>
      </c>
      <c r="Y291" s="4" t="s">
        <v>214</v>
      </c>
      <c r="Z291" s="4" t="s">
        <v>51</v>
      </c>
      <c r="AA291" s="5">
        <v>42412</v>
      </c>
      <c r="AB291" s="4" t="s">
        <v>1071</v>
      </c>
      <c r="AC291" s="146" t="s">
        <v>2305</v>
      </c>
    </row>
    <row r="292" spans="1:29" s="4" customFormat="1">
      <c r="A292" s="4" t="s">
        <v>27</v>
      </c>
      <c r="B292" s="4" t="s">
        <v>28</v>
      </c>
      <c r="C292" s="4" t="s">
        <v>1043</v>
      </c>
      <c r="D292" s="5">
        <v>42412</v>
      </c>
      <c r="E292" s="5">
        <v>42442</v>
      </c>
      <c r="F292" s="130">
        <v>0</v>
      </c>
      <c r="G292" s="130">
        <v>0</v>
      </c>
      <c r="I292" s="4" t="s">
        <v>30</v>
      </c>
      <c r="K292" s="148" t="s">
        <v>94</v>
      </c>
      <c r="M292" s="4" t="s">
        <v>32</v>
      </c>
      <c r="N292" s="4" t="s">
        <v>186</v>
      </c>
      <c r="O292" s="4" t="s">
        <v>187</v>
      </c>
      <c r="P292" s="4" t="s">
        <v>48</v>
      </c>
      <c r="Q292" s="4">
        <v>1</v>
      </c>
      <c r="R292" s="130">
        <v>10.39</v>
      </c>
      <c r="S292" s="130">
        <f t="shared" si="15"/>
        <v>10.39</v>
      </c>
      <c r="T292" s="130">
        <f t="shared" si="16"/>
        <v>1.870000000000001</v>
      </c>
      <c r="U292" s="130">
        <v>8.52</v>
      </c>
      <c r="V292" s="130">
        <f t="shared" si="17"/>
        <v>8.52</v>
      </c>
      <c r="W292" s="5">
        <v>42413</v>
      </c>
      <c r="X292" s="4" t="s">
        <v>1049</v>
      </c>
      <c r="Y292" s="4" t="s">
        <v>1050</v>
      </c>
      <c r="Z292" s="4" t="s">
        <v>78</v>
      </c>
      <c r="AA292" s="5">
        <v>42412</v>
      </c>
      <c r="AB292" s="4" t="s">
        <v>1051</v>
      </c>
      <c r="AC292" s="146" t="s">
        <v>2302</v>
      </c>
    </row>
    <row r="293" spans="1:29" s="4" customFormat="1">
      <c r="A293" s="4" t="s">
        <v>27</v>
      </c>
      <c r="B293" s="4" t="s">
        <v>28</v>
      </c>
      <c r="C293" s="4" t="s">
        <v>1043</v>
      </c>
      <c r="D293" s="5">
        <v>42412</v>
      </c>
      <c r="E293" s="5">
        <v>42442</v>
      </c>
      <c r="F293" s="130">
        <v>0</v>
      </c>
      <c r="G293" s="130">
        <v>0</v>
      </c>
      <c r="I293" s="4" t="s">
        <v>30</v>
      </c>
      <c r="K293" s="148" t="s">
        <v>94</v>
      </c>
      <c r="M293" s="4" t="s">
        <v>32</v>
      </c>
      <c r="N293" s="4" t="s">
        <v>186</v>
      </c>
      <c r="O293" s="4" t="s">
        <v>187</v>
      </c>
      <c r="P293" s="4" t="s">
        <v>48</v>
      </c>
      <c r="Q293" s="4">
        <v>1</v>
      </c>
      <c r="R293" s="130">
        <v>10.39</v>
      </c>
      <c r="S293" s="130">
        <f t="shared" si="15"/>
        <v>10.39</v>
      </c>
      <c r="T293" s="130">
        <f t="shared" si="16"/>
        <v>1.870000000000001</v>
      </c>
      <c r="U293" s="130">
        <v>8.52</v>
      </c>
      <c r="V293" s="130">
        <f t="shared" si="17"/>
        <v>8.52</v>
      </c>
      <c r="W293" s="5">
        <v>42413</v>
      </c>
      <c r="X293" s="4" t="s">
        <v>1049</v>
      </c>
      <c r="Y293" s="4" t="s">
        <v>1050</v>
      </c>
      <c r="Z293" s="4" t="s">
        <v>78</v>
      </c>
      <c r="AA293" s="5">
        <v>42412</v>
      </c>
      <c r="AB293" s="4" t="s">
        <v>1052</v>
      </c>
      <c r="AC293" s="146" t="s">
        <v>2302</v>
      </c>
    </row>
    <row r="294" spans="1:29" s="4" customFormat="1">
      <c r="A294" s="4" t="s">
        <v>27</v>
      </c>
      <c r="B294" s="4" t="s">
        <v>28</v>
      </c>
      <c r="C294" s="4" t="s">
        <v>1043</v>
      </c>
      <c r="D294" s="5">
        <v>42412</v>
      </c>
      <c r="E294" s="5">
        <v>42442</v>
      </c>
      <c r="F294" s="130">
        <v>0</v>
      </c>
      <c r="G294" s="130">
        <v>0</v>
      </c>
      <c r="I294" s="4" t="s">
        <v>30</v>
      </c>
      <c r="K294" s="148" t="s">
        <v>94</v>
      </c>
      <c r="M294" s="4" t="s">
        <v>32</v>
      </c>
      <c r="N294" s="4" t="s">
        <v>186</v>
      </c>
      <c r="O294" s="4" t="s">
        <v>187</v>
      </c>
      <c r="P294" s="4" t="s">
        <v>48</v>
      </c>
      <c r="Q294" s="4">
        <v>1</v>
      </c>
      <c r="R294" s="130">
        <v>10.39</v>
      </c>
      <c r="S294" s="130">
        <f t="shared" si="15"/>
        <v>10.39</v>
      </c>
      <c r="T294" s="130">
        <f t="shared" si="16"/>
        <v>1.870000000000001</v>
      </c>
      <c r="U294" s="130">
        <v>8.52</v>
      </c>
      <c r="V294" s="130">
        <f t="shared" si="17"/>
        <v>8.52</v>
      </c>
      <c r="W294" s="5">
        <v>42413</v>
      </c>
      <c r="X294" s="4" t="s">
        <v>1049</v>
      </c>
      <c r="Y294" s="4" t="s">
        <v>1050</v>
      </c>
      <c r="Z294" s="4" t="s">
        <v>78</v>
      </c>
      <c r="AA294" s="5">
        <v>42412</v>
      </c>
      <c r="AB294" s="4" t="s">
        <v>1052</v>
      </c>
      <c r="AC294" s="146" t="s">
        <v>2302</v>
      </c>
    </row>
    <row r="295" spans="1:29" s="4" customFormat="1">
      <c r="A295" s="4" t="s">
        <v>27</v>
      </c>
      <c r="B295" s="4" t="s">
        <v>28</v>
      </c>
      <c r="C295" s="4" t="s">
        <v>1043</v>
      </c>
      <c r="D295" s="5">
        <v>42412</v>
      </c>
      <c r="E295" s="5">
        <v>42442</v>
      </c>
      <c r="F295" s="130">
        <v>0</v>
      </c>
      <c r="G295" s="130">
        <v>0</v>
      </c>
      <c r="I295" s="4" t="s">
        <v>30</v>
      </c>
      <c r="K295" s="148" t="s">
        <v>94</v>
      </c>
      <c r="M295" s="4" t="s">
        <v>32</v>
      </c>
      <c r="N295" s="4" t="s">
        <v>186</v>
      </c>
      <c r="O295" s="4" t="s">
        <v>187</v>
      </c>
      <c r="P295" s="4" t="s">
        <v>48</v>
      </c>
      <c r="Q295" s="4">
        <v>1</v>
      </c>
      <c r="R295" s="130">
        <v>10.39</v>
      </c>
      <c r="S295" s="130">
        <f t="shared" si="15"/>
        <v>10.39</v>
      </c>
      <c r="T295" s="130">
        <f t="shared" si="16"/>
        <v>1.870000000000001</v>
      </c>
      <c r="U295" s="130">
        <v>8.52</v>
      </c>
      <c r="V295" s="130">
        <f t="shared" si="17"/>
        <v>8.52</v>
      </c>
      <c r="W295" s="5">
        <v>42413</v>
      </c>
      <c r="X295" s="4" t="s">
        <v>1049</v>
      </c>
      <c r="Y295" s="4" t="s">
        <v>1050</v>
      </c>
      <c r="Z295" s="4" t="s">
        <v>78</v>
      </c>
      <c r="AA295" s="5">
        <v>42412</v>
      </c>
      <c r="AB295" s="4" t="s">
        <v>1053</v>
      </c>
      <c r="AC295" s="146" t="s">
        <v>2302</v>
      </c>
    </row>
    <row r="296" spans="1:29" s="4" customFormat="1">
      <c r="A296" s="4" t="s">
        <v>27</v>
      </c>
      <c r="B296" s="4" t="s">
        <v>28</v>
      </c>
      <c r="C296" s="4" t="s">
        <v>1043</v>
      </c>
      <c r="D296" s="5">
        <v>42412</v>
      </c>
      <c r="E296" s="5">
        <v>42442</v>
      </c>
      <c r="F296" s="130">
        <v>0</v>
      </c>
      <c r="G296" s="130">
        <v>0</v>
      </c>
      <c r="I296" s="4" t="s">
        <v>30</v>
      </c>
      <c r="K296" s="148" t="s">
        <v>94</v>
      </c>
      <c r="M296" s="4" t="s">
        <v>32</v>
      </c>
      <c r="N296" s="4" t="s">
        <v>186</v>
      </c>
      <c r="O296" s="4" t="s">
        <v>187</v>
      </c>
      <c r="P296" s="4" t="s">
        <v>48</v>
      </c>
      <c r="Q296" s="4">
        <v>1</v>
      </c>
      <c r="R296" s="130">
        <v>10.39</v>
      </c>
      <c r="S296" s="130">
        <f t="shared" si="15"/>
        <v>10.39</v>
      </c>
      <c r="T296" s="130">
        <f t="shared" si="16"/>
        <v>1.870000000000001</v>
      </c>
      <c r="U296" s="130">
        <v>8.52</v>
      </c>
      <c r="V296" s="130">
        <f t="shared" si="17"/>
        <v>8.52</v>
      </c>
      <c r="W296" s="5">
        <v>42413</v>
      </c>
      <c r="X296" s="4" t="s">
        <v>1049</v>
      </c>
      <c r="Y296" s="4" t="s">
        <v>1050</v>
      </c>
      <c r="Z296" s="4" t="s">
        <v>78</v>
      </c>
      <c r="AA296" s="5">
        <v>42412</v>
      </c>
      <c r="AB296" s="4" t="s">
        <v>1054</v>
      </c>
      <c r="AC296" s="146" t="s">
        <v>2302</v>
      </c>
    </row>
    <row r="297" spans="1:29" s="4" customFormat="1">
      <c r="A297" s="4" t="s">
        <v>27</v>
      </c>
      <c r="B297" s="4" t="s">
        <v>28</v>
      </c>
      <c r="C297" s="4" t="s">
        <v>1043</v>
      </c>
      <c r="D297" s="5">
        <v>42412</v>
      </c>
      <c r="E297" s="5">
        <v>42442</v>
      </c>
      <c r="F297" s="130">
        <v>0</v>
      </c>
      <c r="G297" s="130">
        <v>0</v>
      </c>
      <c r="I297" s="4" t="s">
        <v>30</v>
      </c>
      <c r="K297" s="148" t="s">
        <v>94</v>
      </c>
      <c r="M297" s="4" t="s">
        <v>32</v>
      </c>
      <c r="N297" s="4" t="s">
        <v>186</v>
      </c>
      <c r="O297" s="4" t="s">
        <v>187</v>
      </c>
      <c r="P297" s="4" t="s">
        <v>48</v>
      </c>
      <c r="Q297" s="4">
        <v>1</v>
      </c>
      <c r="R297" s="130">
        <v>10.39</v>
      </c>
      <c r="S297" s="130">
        <f t="shared" si="15"/>
        <v>10.39</v>
      </c>
      <c r="T297" s="130">
        <f t="shared" si="16"/>
        <v>1.870000000000001</v>
      </c>
      <c r="U297" s="130">
        <v>8.52</v>
      </c>
      <c r="V297" s="130">
        <f t="shared" si="17"/>
        <v>8.52</v>
      </c>
      <c r="W297" s="5">
        <v>42413</v>
      </c>
      <c r="X297" s="4" t="s">
        <v>1049</v>
      </c>
      <c r="Y297" s="4" t="s">
        <v>1050</v>
      </c>
      <c r="Z297" s="4" t="s">
        <v>78</v>
      </c>
      <c r="AA297" s="5">
        <v>42412</v>
      </c>
      <c r="AB297" s="4" t="s">
        <v>1055</v>
      </c>
      <c r="AC297" s="146" t="s">
        <v>2302</v>
      </c>
    </row>
    <row r="298" spans="1:29" s="4" customFormat="1">
      <c r="A298" s="4" t="s">
        <v>27</v>
      </c>
      <c r="B298" s="4" t="s">
        <v>28</v>
      </c>
      <c r="C298" s="4" t="s">
        <v>1043</v>
      </c>
      <c r="D298" s="5">
        <v>42412</v>
      </c>
      <c r="E298" s="5">
        <v>42442</v>
      </c>
      <c r="F298" s="130">
        <v>0</v>
      </c>
      <c r="G298" s="130">
        <v>0</v>
      </c>
      <c r="I298" s="4" t="s">
        <v>30</v>
      </c>
      <c r="K298" s="148" t="s">
        <v>94</v>
      </c>
      <c r="M298" s="4" t="s">
        <v>32</v>
      </c>
      <c r="N298" s="4" t="s">
        <v>186</v>
      </c>
      <c r="O298" s="4" t="s">
        <v>187</v>
      </c>
      <c r="P298" s="4" t="s">
        <v>48</v>
      </c>
      <c r="Q298" s="4">
        <v>1</v>
      </c>
      <c r="R298" s="130">
        <v>10.39</v>
      </c>
      <c r="S298" s="130">
        <f t="shared" si="15"/>
        <v>10.39</v>
      </c>
      <c r="T298" s="130">
        <f t="shared" si="16"/>
        <v>1.870000000000001</v>
      </c>
      <c r="U298" s="130">
        <v>8.52</v>
      </c>
      <c r="V298" s="130">
        <f t="shared" si="17"/>
        <v>8.52</v>
      </c>
      <c r="W298" s="5">
        <v>42413</v>
      </c>
      <c r="X298" s="4" t="s">
        <v>1049</v>
      </c>
      <c r="Y298" s="4" t="s">
        <v>1050</v>
      </c>
      <c r="Z298" s="4" t="s">
        <v>78</v>
      </c>
      <c r="AA298" s="5">
        <v>42412</v>
      </c>
      <c r="AB298" s="4" t="s">
        <v>1060</v>
      </c>
      <c r="AC298" s="146" t="s">
        <v>2302</v>
      </c>
    </row>
    <row r="299" spans="1:29" s="4" customFormat="1">
      <c r="A299" s="4" t="s">
        <v>27</v>
      </c>
      <c r="B299" s="4" t="s">
        <v>28</v>
      </c>
      <c r="C299" s="4" t="s">
        <v>1043</v>
      </c>
      <c r="D299" s="5">
        <v>42412</v>
      </c>
      <c r="E299" s="5">
        <v>42442</v>
      </c>
      <c r="F299" s="130">
        <v>0</v>
      </c>
      <c r="G299" s="130">
        <v>0</v>
      </c>
      <c r="I299" s="4" t="s">
        <v>30</v>
      </c>
      <c r="K299" s="148" t="s">
        <v>94</v>
      </c>
      <c r="M299" s="4" t="s">
        <v>32</v>
      </c>
      <c r="N299" s="4" t="s">
        <v>186</v>
      </c>
      <c r="O299" s="4" t="s">
        <v>187</v>
      </c>
      <c r="P299" s="4" t="s">
        <v>48</v>
      </c>
      <c r="Q299" s="4">
        <v>1</v>
      </c>
      <c r="R299" s="130">
        <v>10.39</v>
      </c>
      <c r="S299" s="130">
        <f t="shared" si="15"/>
        <v>10.39</v>
      </c>
      <c r="T299" s="130">
        <f t="shared" si="16"/>
        <v>1.870000000000001</v>
      </c>
      <c r="U299" s="130">
        <v>8.52</v>
      </c>
      <c r="V299" s="130">
        <f t="shared" si="17"/>
        <v>8.52</v>
      </c>
      <c r="W299" s="5">
        <v>42413</v>
      </c>
      <c r="X299" s="4" t="s">
        <v>1049</v>
      </c>
      <c r="Y299" s="4" t="s">
        <v>1050</v>
      </c>
      <c r="Z299" s="4" t="s">
        <v>78</v>
      </c>
      <c r="AA299" s="5">
        <v>42412</v>
      </c>
      <c r="AB299" s="4" t="s">
        <v>1061</v>
      </c>
      <c r="AC299" s="146" t="s">
        <v>2302</v>
      </c>
    </row>
    <row r="300" spans="1:29" s="4" customFormat="1">
      <c r="A300" s="4" t="s">
        <v>27</v>
      </c>
      <c r="B300" s="4" t="s">
        <v>28</v>
      </c>
      <c r="C300" s="4" t="s">
        <v>1043</v>
      </c>
      <c r="D300" s="5">
        <v>42412</v>
      </c>
      <c r="E300" s="5">
        <v>42442</v>
      </c>
      <c r="F300" s="130">
        <v>0</v>
      </c>
      <c r="G300" s="130">
        <v>0</v>
      </c>
      <c r="I300" s="4" t="s">
        <v>30</v>
      </c>
      <c r="K300" s="148" t="s">
        <v>94</v>
      </c>
      <c r="M300" s="4" t="s">
        <v>32</v>
      </c>
      <c r="N300" s="4" t="s">
        <v>186</v>
      </c>
      <c r="O300" s="4" t="s">
        <v>187</v>
      </c>
      <c r="P300" s="4" t="s">
        <v>48</v>
      </c>
      <c r="Q300" s="4">
        <v>2</v>
      </c>
      <c r="R300" s="130">
        <v>10.39</v>
      </c>
      <c r="S300" s="130">
        <f t="shared" si="15"/>
        <v>20.78</v>
      </c>
      <c r="T300" s="130">
        <f t="shared" si="16"/>
        <v>3.740000000000002</v>
      </c>
      <c r="U300" s="130">
        <v>8.52</v>
      </c>
      <c r="V300" s="130">
        <f t="shared" si="17"/>
        <v>17.04</v>
      </c>
      <c r="W300" s="5">
        <v>42413</v>
      </c>
      <c r="X300" s="4" t="s">
        <v>1049</v>
      </c>
      <c r="Y300" s="4" t="s">
        <v>1050</v>
      </c>
      <c r="Z300" s="4" t="s">
        <v>78</v>
      </c>
      <c r="AA300" s="5">
        <v>42412</v>
      </c>
      <c r="AB300" s="4" t="s">
        <v>1055</v>
      </c>
      <c r="AC300" s="146" t="s">
        <v>2302</v>
      </c>
    </row>
    <row r="301" spans="1:29" s="4" customFormat="1">
      <c r="A301" s="4" t="s">
        <v>27</v>
      </c>
      <c r="B301" s="4" t="s">
        <v>28</v>
      </c>
      <c r="C301" s="4" t="s">
        <v>1043</v>
      </c>
      <c r="D301" s="5">
        <v>42412</v>
      </c>
      <c r="E301" s="5">
        <v>42442</v>
      </c>
      <c r="F301" s="130">
        <v>0</v>
      </c>
      <c r="G301" s="130">
        <v>0</v>
      </c>
      <c r="I301" s="4" t="s">
        <v>30</v>
      </c>
      <c r="K301" s="148">
        <v>19999999</v>
      </c>
      <c r="M301" s="4" t="s">
        <v>32</v>
      </c>
      <c r="N301" s="4" t="s">
        <v>46</v>
      </c>
      <c r="O301" s="4" t="s">
        <v>47</v>
      </c>
      <c r="P301" s="4" t="s">
        <v>48</v>
      </c>
      <c r="Q301" s="4">
        <v>1</v>
      </c>
      <c r="R301" s="130">
        <v>6.5</v>
      </c>
      <c r="S301" s="130">
        <f t="shared" si="15"/>
        <v>6.5</v>
      </c>
      <c r="T301" s="130">
        <f t="shared" si="16"/>
        <v>1.17</v>
      </c>
      <c r="U301" s="130">
        <v>5.33</v>
      </c>
      <c r="V301" s="130">
        <f t="shared" si="17"/>
        <v>5.33</v>
      </c>
      <c r="W301" s="5">
        <v>42413</v>
      </c>
      <c r="X301" s="4" t="s">
        <v>54</v>
      </c>
      <c r="Y301" s="4" t="s">
        <v>55</v>
      </c>
      <c r="Z301" s="4" t="s">
        <v>56</v>
      </c>
      <c r="AA301" s="5">
        <v>42412</v>
      </c>
      <c r="AB301" s="4" t="s">
        <v>1048</v>
      </c>
      <c r="AC301" s="146" t="s">
        <v>2302</v>
      </c>
    </row>
    <row r="302" spans="1:29" s="4" customFormat="1">
      <c r="A302" s="4" t="s">
        <v>27</v>
      </c>
      <c r="B302" s="4" t="s">
        <v>28</v>
      </c>
      <c r="C302" s="4" t="s">
        <v>1043</v>
      </c>
      <c r="D302" s="5">
        <v>42412</v>
      </c>
      <c r="E302" s="5">
        <v>42442</v>
      </c>
      <c r="F302" s="130">
        <v>0</v>
      </c>
      <c r="G302" s="130">
        <v>0</v>
      </c>
      <c r="I302" s="4" t="s">
        <v>30</v>
      </c>
      <c r="K302" s="148">
        <v>19999999</v>
      </c>
      <c r="M302" s="4" t="s">
        <v>32</v>
      </c>
      <c r="N302" s="4" t="s">
        <v>186</v>
      </c>
      <c r="O302" s="4" t="s">
        <v>187</v>
      </c>
      <c r="P302" s="4" t="s">
        <v>48</v>
      </c>
      <c r="Q302" s="4">
        <v>1</v>
      </c>
      <c r="R302" s="130">
        <v>10.39</v>
      </c>
      <c r="S302" s="130">
        <f t="shared" si="15"/>
        <v>10.39</v>
      </c>
      <c r="T302" s="130">
        <f t="shared" si="16"/>
        <v>1.870000000000001</v>
      </c>
      <c r="U302" s="130">
        <v>8.52</v>
      </c>
      <c r="V302" s="130">
        <f t="shared" si="17"/>
        <v>8.52</v>
      </c>
      <c r="W302" s="5">
        <v>42413</v>
      </c>
      <c r="X302" s="4" t="s">
        <v>54</v>
      </c>
      <c r="Y302" s="4" t="s">
        <v>55</v>
      </c>
      <c r="Z302" s="4" t="s">
        <v>56</v>
      </c>
      <c r="AA302" s="5">
        <v>42412</v>
      </c>
      <c r="AB302" s="4" t="s">
        <v>1072</v>
      </c>
      <c r="AC302" s="146" t="s">
        <v>2302</v>
      </c>
    </row>
    <row r="303" spans="1:29" s="4" customFormat="1">
      <c r="A303" s="4" t="s">
        <v>27</v>
      </c>
      <c r="B303" s="4" t="s">
        <v>28</v>
      </c>
      <c r="C303" s="4" t="s">
        <v>1043</v>
      </c>
      <c r="D303" s="5">
        <v>42412</v>
      </c>
      <c r="E303" s="5">
        <v>42442</v>
      </c>
      <c r="F303" s="130">
        <v>0</v>
      </c>
      <c r="G303" s="130">
        <v>0</v>
      </c>
      <c r="I303" s="4" t="s">
        <v>30</v>
      </c>
      <c r="K303" s="148" t="s">
        <v>94</v>
      </c>
      <c r="M303" s="4" t="s">
        <v>32</v>
      </c>
      <c r="N303" s="4" t="s">
        <v>186</v>
      </c>
      <c r="O303" s="4" t="s">
        <v>187</v>
      </c>
      <c r="P303" s="4" t="s">
        <v>48</v>
      </c>
      <c r="Q303" s="4">
        <v>1</v>
      </c>
      <c r="R303" s="130">
        <v>10.39</v>
      </c>
      <c r="S303" s="130">
        <f t="shared" si="15"/>
        <v>10.39</v>
      </c>
      <c r="T303" s="130">
        <f t="shared" si="16"/>
        <v>1.870000000000001</v>
      </c>
      <c r="U303" s="130">
        <v>8.52</v>
      </c>
      <c r="V303" s="130">
        <f t="shared" si="17"/>
        <v>8.52</v>
      </c>
      <c r="W303" s="5">
        <v>42413</v>
      </c>
      <c r="X303" s="4" t="s">
        <v>95</v>
      </c>
      <c r="Y303" s="4" t="s">
        <v>96</v>
      </c>
      <c r="Z303" s="4" t="s">
        <v>78</v>
      </c>
      <c r="AA303" s="5">
        <v>42412</v>
      </c>
      <c r="AB303" s="4" t="s">
        <v>1067</v>
      </c>
      <c r="AC303" s="146" t="s">
        <v>2302</v>
      </c>
    </row>
    <row r="304" spans="1:29" s="4" customFormat="1">
      <c r="A304" s="4" t="s">
        <v>27</v>
      </c>
      <c r="B304" s="4" t="s">
        <v>28</v>
      </c>
      <c r="C304" s="4" t="s">
        <v>1043</v>
      </c>
      <c r="D304" s="5">
        <v>42412</v>
      </c>
      <c r="E304" s="5">
        <v>42442</v>
      </c>
      <c r="F304" s="130">
        <v>0</v>
      </c>
      <c r="G304" s="130">
        <v>0</v>
      </c>
      <c r="I304" s="4" t="s">
        <v>30</v>
      </c>
      <c r="K304" s="148" t="s">
        <v>94</v>
      </c>
      <c r="M304" s="4" t="s">
        <v>32</v>
      </c>
      <c r="N304" s="4" t="s">
        <v>186</v>
      </c>
      <c r="O304" s="4" t="s">
        <v>187</v>
      </c>
      <c r="P304" s="4" t="s">
        <v>48</v>
      </c>
      <c r="Q304" s="4">
        <v>1</v>
      </c>
      <c r="R304" s="130">
        <v>10.39</v>
      </c>
      <c r="S304" s="130">
        <f t="shared" si="15"/>
        <v>10.39</v>
      </c>
      <c r="T304" s="130">
        <f t="shared" si="16"/>
        <v>1.870000000000001</v>
      </c>
      <c r="U304" s="130">
        <v>8.52</v>
      </c>
      <c r="V304" s="130">
        <f t="shared" si="17"/>
        <v>8.52</v>
      </c>
      <c r="W304" s="5">
        <v>42413</v>
      </c>
      <c r="X304" s="4" t="s">
        <v>95</v>
      </c>
      <c r="Y304" s="4" t="s">
        <v>96</v>
      </c>
      <c r="Z304" s="4" t="s">
        <v>78</v>
      </c>
      <c r="AA304" s="5">
        <v>42412</v>
      </c>
      <c r="AB304" s="4" t="s">
        <v>1068</v>
      </c>
      <c r="AC304" s="146" t="s">
        <v>2302</v>
      </c>
    </row>
    <row r="305" spans="1:29" s="4" customFormat="1">
      <c r="A305" s="4" t="s">
        <v>27</v>
      </c>
      <c r="B305" s="4" t="s">
        <v>28</v>
      </c>
      <c r="C305" s="4" t="s">
        <v>1043</v>
      </c>
      <c r="D305" s="5">
        <v>42412</v>
      </c>
      <c r="E305" s="5">
        <v>42442</v>
      </c>
      <c r="F305" s="130">
        <v>0</v>
      </c>
      <c r="G305" s="130">
        <v>0</v>
      </c>
      <c r="I305" s="4" t="s">
        <v>30</v>
      </c>
      <c r="K305" s="148" t="s">
        <v>94</v>
      </c>
      <c r="M305" s="4" t="s">
        <v>32</v>
      </c>
      <c r="N305" s="4" t="s">
        <v>186</v>
      </c>
      <c r="O305" s="4" t="s">
        <v>187</v>
      </c>
      <c r="P305" s="4" t="s">
        <v>48</v>
      </c>
      <c r="Q305" s="4">
        <v>1</v>
      </c>
      <c r="R305" s="130">
        <v>10.39</v>
      </c>
      <c r="S305" s="130">
        <f t="shared" si="15"/>
        <v>10.39</v>
      </c>
      <c r="T305" s="130">
        <f t="shared" si="16"/>
        <v>1.870000000000001</v>
      </c>
      <c r="U305" s="130">
        <v>8.52</v>
      </c>
      <c r="V305" s="130">
        <f t="shared" si="17"/>
        <v>8.52</v>
      </c>
      <c r="W305" s="5">
        <v>42413</v>
      </c>
      <c r="X305" s="4" t="s">
        <v>95</v>
      </c>
      <c r="Y305" s="4" t="s">
        <v>96</v>
      </c>
      <c r="Z305" s="4" t="s">
        <v>78</v>
      </c>
      <c r="AA305" s="5">
        <v>42412</v>
      </c>
      <c r="AB305" s="4" t="s">
        <v>1069</v>
      </c>
      <c r="AC305" s="146" t="s">
        <v>2302</v>
      </c>
    </row>
    <row r="306" spans="1:29" s="4" customFormat="1">
      <c r="A306" s="4" t="s">
        <v>27</v>
      </c>
      <c r="B306" s="4" t="s">
        <v>28</v>
      </c>
      <c r="C306" s="4" t="s">
        <v>1043</v>
      </c>
      <c r="D306" s="5">
        <v>42412</v>
      </c>
      <c r="E306" s="5">
        <v>42442</v>
      </c>
      <c r="F306" s="130">
        <v>0</v>
      </c>
      <c r="G306" s="130">
        <v>0</v>
      </c>
      <c r="I306" s="4" t="s">
        <v>30</v>
      </c>
      <c r="K306" s="148" t="s">
        <v>94</v>
      </c>
      <c r="M306" s="4" t="s">
        <v>32</v>
      </c>
      <c r="N306" s="4" t="s">
        <v>186</v>
      </c>
      <c r="O306" s="4" t="s">
        <v>187</v>
      </c>
      <c r="P306" s="4" t="s">
        <v>48</v>
      </c>
      <c r="Q306" s="4">
        <v>1</v>
      </c>
      <c r="R306" s="130">
        <v>10.39</v>
      </c>
      <c r="S306" s="130">
        <f t="shared" si="15"/>
        <v>10.39</v>
      </c>
      <c r="T306" s="130">
        <f t="shared" si="16"/>
        <v>1.870000000000001</v>
      </c>
      <c r="U306" s="130">
        <v>8.52</v>
      </c>
      <c r="V306" s="130">
        <f t="shared" si="17"/>
        <v>8.52</v>
      </c>
      <c r="W306" s="5">
        <v>42413</v>
      </c>
      <c r="X306" s="4" t="s">
        <v>95</v>
      </c>
      <c r="Y306" s="4" t="s">
        <v>96</v>
      </c>
      <c r="Z306" s="4" t="s">
        <v>78</v>
      </c>
      <c r="AA306" s="5">
        <v>42412</v>
      </c>
      <c r="AB306" s="4" t="s">
        <v>1070</v>
      </c>
      <c r="AC306" s="146" t="s">
        <v>2302</v>
      </c>
    </row>
    <row r="307" spans="1:29" s="4" customFormat="1">
      <c r="A307" s="4" t="s">
        <v>27</v>
      </c>
      <c r="B307" s="4" t="s">
        <v>28</v>
      </c>
      <c r="C307" s="4" t="s">
        <v>1043</v>
      </c>
      <c r="D307" s="5">
        <v>42412</v>
      </c>
      <c r="E307" s="5">
        <v>42442</v>
      </c>
      <c r="F307" s="130">
        <v>0</v>
      </c>
      <c r="G307" s="130">
        <v>0</v>
      </c>
      <c r="I307" s="4" t="s">
        <v>30</v>
      </c>
      <c r="K307" s="148" t="s">
        <v>1065</v>
      </c>
      <c r="M307" s="4" t="s">
        <v>32</v>
      </c>
      <c r="N307" s="4" t="s">
        <v>186</v>
      </c>
      <c r="O307" s="4" t="s">
        <v>187</v>
      </c>
      <c r="P307" s="4" t="s">
        <v>48</v>
      </c>
      <c r="Q307" s="4">
        <v>1</v>
      </c>
      <c r="R307" s="130">
        <v>10.39</v>
      </c>
      <c r="S307" s="130">
        <f t="shared" si="15"/>
        <v>10.39</v>
      </c>
      <c r="T307" s="130">
        <f t="shared" si="16"/>
        <v>1.870000000000001</v>
      </c>
      <c r="U307" s="130">
        <v>8.52</v>
      </c>
      <c r="V307" s="130">
        <f t="shared" si="17"/>
        <v>8.52</v>
      </c>
      <c r="W307" s="5">
        <v>42413</v>
      </c>
      <c r="X307" s="4" t="s">
        <v>801</v>
      </c>
      <c r="Y307" s="4" t="s">
        <v>802</v>
      </c>
      <c r="Z307" s="4" t="s">
        <v>51</v>
      </c>
      <c r="AA307" s="5">
        <v>42412</v>
      </c>
      <c r="AB307" s="4" t="s">
        <v>1066</v>
      </c>
      <c r="AC307" s="146" t="s">
        <v>2324</v>
      </c>
    </row>
    <row r="308" spans="1:29" s="4" customFormat="1">
      <c r="A308" s="4" t="s">
        <v>27</v>
      </c>
      <c r="B308" s="4" t="s">
        <v>28</v>
      </c>
      <c r="C308" s="4" t="s">
        <v>1043</v>
      </c>
      <c r="D308" s="5">
        <v>42412</v>
      </c>
      <c r="E308" s="5">
        <v>42442</v>
      </c>
      <c r="F308" s="130">
        <v>0</v>
      </c>
      <c r="G308" s="130">
        <v>0</v>
      </c>
      <c r="I308" s="4" t="s">
        <v>30</v>
      </c>
      <c r="K308" s="148" t="s">
        <v>1056</v>
      </c>
      <c r="M308" s="4" t="s">
        <v>32</v>
      </c>
      <c r="N308" s="4" t="s">
        <v>186</v>
      </c>
      <c r="O308" s="4" t="s">
        <v>187</v>
      </c>
      <c r="P308" s="4" t="s">
        <v>48</v>
      </c>
      <c r="Q308" s="4">
        <v>1</v>
      </c>
      <c r="R308" s="130">
        <v>10.39</v>
      </c>
      <c r="S308" s="130">
        <f t="shared" si="15"/>
        <v>10.39</v>
      </c>
      <c r="T308" s="130">
        <f t="shared" si="16"/>
        <v>1.870000000000001</v>
      </c>
      <c r="U308" s="130">
        <v>8.52</v>
      </c>
      <c r="V308" s="130">
        <f t="shared" si="17"/>
        <v>8.52</v>
      </c>
      <c r="W308" s="5">
        <v>42413</v>
      </c>
      <c r="X308" s="4" t="s">
        <v>1057</v>
      </c>
      <c r="Y308" s="4" t="s">
        <v>1058</v>
      </c>
      <c r="Z308" s="4" t="s">
        <v>38</v>
      </c>
      <c r="AA308" s="5">
        <v>42412</v>
      </c>
      <c r="AB308" s="4" t="s">
        <v>1059</v>
      </c>
      <c r="AC308" s="146" t="s">
        <v>2302</v>
      </c>
    </row>
    <row r="309" spans="1:29" s="4" customFormat="1">
      <c r="A309" s="4" t="s">
        <v>27</v>
      </c>
      <c r="B309" s="4" t="s">
        <v>28</v>
      </c>
      <c r="C309" s="4" t="s">
        <v>1043</v>
      </c>
      <c r="D309" s="5">
        <v>42412</v>
      </c>
      <c r="E309" s="5">
        <v>42442</v>
      </c>
      <c r="F309" s="130">
        <v>0</v>
      </c>
      <c r="G309" s="130">
        <v>0</v>
      </c>
      <c r="I309" s="4" t="s">
        <v>30</v>
      </c>
      <c r="K309" s="148" t="s">
        <v>1073</v>
      </c>
      <c r="M309" s="4" t="s">
        <v>32</v>
      </c>
      <c r="N309" s="4" t="s">
        <v>186</v>
      </c>
      <c r="O309" s="4" t="s">
        <v>187</v>
      </c>
      <c r="P309" s="4" t="s">
        <v>48</v>
      </c>
      <c r="Q309" s="4">
        <v>2</v>
      </c>
      <c r="R309" s="130">
        <v>10.39</v>
      </c>
      <c r="S309" s="130">
        <f t="shared" si="15"/>
        <v>20.78</v>
      </c>
      <c r="T309" s="130">
        <f t="shared" si="16"/>
        <v>3.740000000000002</v>
      </c>
      <c r="U309" s="130">
        <v>8.52</v>
      </c>
      <c r="V309" s="130">
        <f t="shared" si="17"/>
        <v>17.04</v>
      </c>
      <c r="W309" s="5">
        <v>42413</v>
      </c>
      <c r="X309" s="4" t="s">
        <v>1074</v>
      </c>
      <c r="Y309" s="4" t="s">
        <v>1075</v>
      </c>
      <c r="Z309" s="4" t="s">
        <v>38</v>
      </c>
      <c r="AA309" s="5">
        <v>42412</v>
      </c>
      <c r="AB309" s="4" t="s">
        <v>1076</v>
      </c>
      <c r="AC309" s="146" t="s">
        <v>2302</v>
      </c>
    </row>
    <row r="310" spans="1:29" s="4" customFormat="1">
      <c r="A310" s="4" t="s">
        <v>27</v>
      </c>
      <c r="B310" s="4" t="s">
        <v>28</v>
      </c>
      <c r="C310" s="4" t="s">
        <v>1043</v>
      </c>
      <c r="D310" s="5">
        <v>42412</v>
      </c>
      <c r="E310" s="5">
        <v>42442</v>
      </c>
      <c r="F310" s="130">
        <v>0</v>
      </c>
      <c r="G310" s="130">
        <v>0</v>
      </c>
      <c r="I310" s="4" t="s">
        <v>30</v>
      </c>
      <c r="K310" s="148" t="s">
        <v>94</v>
      </c>
      <c r="M310" s="4" t="s">
        <v>32</v>
      </c>
      <c r="N310" s="4" t="s">
        <v>186</v>
      </c>
      <c r="O310" s="4" t="s">
        <v>187</v>
      </c>
      <c r="P310" s="4" t="s">
        <v>48</v>
      </c>
      <c r="Q310" s="4">
        <v>1</v>
      </c>
      <c r="R310" s="130">
        <v>10.39</v>
      </c>
      <c r="S310" s="130">
        <f t="shared" si="15"/>
        <v>10.39</v>
      </c>
      <c r="T310" s="130">
        <f t="shared" si="16"/>
        <v>1.870000000000001</v>
      </c>
      <c r="U310" s="130">
        <v>8.52</v>
      </c>
      <c r="V310" s="130">
        <f t="shared" si="17"/>
        <v>8.52</v>
      </c>
      <c r="W310" s="5">
        <v>42413</v>
      </c>
      <c r="X310" s="4" t="s">
        <v>1062</v>
      </c>
      <c r="Y310" s="4" t="s">
        <v>1063</v>
      </c>
      <c r="Z310" s="4" t="s">
        <v>51</v>
      </c>
      <c r="AA310" s="5">
        <v>42412</v>
      </c>
      <c r="AB310" s="4" t="s">
        <v>1064</v>
      </c>
      <c r="AC310" s="146" t="s">
        <v>2320</v>
      </c>
    </row>
    <row r="311" spans="1:29" s="4" customFormat="1">
      <c r="A311" s="4" t="s">
        <v>27</v>
      </c>
      <c r="B311" s="4" t="s">
        <v>28</v>
      </c>
      <c r="C311" s="4" t="s">
        <v>1077</v>
      </c>
      <c r="D311" s="5">
        <v>42413</v>
      </c>
      <c r="E311" s="5">
        <v>42443</v>
      </c>
      <c r="F311" s="130">
        <v>162.01</v>
      </c>
      <c r="G311" s="130">
        <v>0</v>
      </c>
      <c r="I311" s="4" t="s">
        <v>30</v>
      </c>
      <c r="K311" s="148">
        <v>67741254</v>
      </c>
      <c r="M311" s="4" t="s">
        <v>32</v>
      </c>
      <c r="N311" s="4" t="s">
        <v>223</v>
      </c>
      <c r="O311" s="4" t="s">
        <v>224</v>
      </c>
      <c r="P311" s="4" t="s">
        <v>225</v>
      </c>
      <c r="Q311" s="4">
        <v>1</v>
      </c>
      <c r="R311" s="130">
        <v>4.3499999999999996</v>
      </c>
      <c r="S311" s="130">
        <f t="shared" si="15"/>
        <v>4.3499999999999996</v>
      </c>
      <c r="T311" s="130">
        <f t="shared" si="16"/>
        <v>0.94999999999999973</v>
      </c>
      <c r="U311" s="130">
        <v>3.4</v>
      </c>
      <c r="V311" s="130">
        <f t="shared" si="17"/>
        <v>3.4</v>
      </c>
      <c r="W311" s="5">
        <v>42413</v>
      </c>
      <c r="X311" s="4" t="s">
        <v>63</v>
      </c>
      <c r="Y311" s="4" t="s">
        <v>64</v>
      </c>
      <c r="Z311" s="4" t="s">
        <v>61</v>
      </c>
      <c r="AA311" s="5">
        <v>42413</v>
      </c>
      <c r="AB311" s="4" t="s">
        <v>1078</v>
      </c>
      <c r="AC311" s="146" t="s">
        <v>2302</v>
      </c>
    </row>
    <row r="312" spans="1:29" s="4" customFormat="1">
      <c r="A312" s="4" t="s">
        <v>27</v>
      </c>
      <c r="B312" s="4" t="s">
        <v>28</v>
      </c>
      <c r="C312" s="4" t="s">
        <v>1077</v>
      </c>
      <c r="D312" s="5">
        <v>42413</v>
      </c>
      <c r="E312" s="5">
        <v>42443</v>
      </c>
      <c r="F312" s="130">
        <v>0</v>
      </c>
      <c r="G312" s="130">
        <v>0</v>
      </c>
      <c r="I312" s="4" t="s">
        <v>30</v>
      </c>
      <c r="K312" s="148" t="s">
        <v>1086</v>
      </c>
      <c r="M312" s="4" t="s">
        <v>32</v>
      </c>
      <c r="N312" s="4" t="s">
        <v>186</v>
      </c>
      <c r="O312" s="4" t="s">
        <v>187</v>
      </c>
      <c r="P312" s="4" t="s">
        <v>48</v>
      </c>
      <c r="Q312" s="4">
        <v>2</v>
      </c>
      <c r="R312" s="130">
        <v>10.39</v>
      </c>
      <c r="S312" s="130">
        <f t="shared" si="15"/>
        <v>20.78</v>
      </c>
      <c r="T312" s="130">
        <f t="shared" si="16"/>
        <v>3.740000000000002</v>
      </c>
      <c r="U312" s="130">
        <v>8.52</v>
      </c>
      <c r="V312" s="130">
        <f t="shared" si="17"/>
        <v>17.04</v>
      </c>
      <c r="W312" s="5">
        <v>42413</v>
      </c>
      <c r="X312" s="4" t="s">
        <v>309</v>
      </c>
      <c r="Y312" s="4" t="s">
        <v>310</v>
      </c>
      <c r="Z312" s="4" t="s">
        <v>139</v>
      </c>
      <c r="AA312" s="5">
        <v>42413</v>
      </c>
      <c r="AB312" s="4" t="s">
        <v>1087</v>
      </c>
      <c r="AC312" s="146" t="s">
        <v>2302</v>
      </c>
    </row>
    <row r="313" spans="1:29" s="4" customFormat="1">
      <c r="A313" s="4" t="s">
        <v>27</v>
      </c>
      <c r="B313" s="4" t="s">
        <v>28</v>
      </c>
      <c r="C313" s="4" t="s">
        <v>1077</v>
      </c>
      <c r="D313" s="5">
        <v>42413</v>
      </c>
      <c r="E313" s="5">
        <v>42443</v>
      </c>
      <c r="F313" s="130">
        <v>0</v>
      </c>
      <c r="G313" s="130">
        <v>0</v>
      </c>
      <c r="I313" s="4" t="s">
        <v>30</v>
      </c>
      <c r="K313" s="148" t="s">
        <v>1088</v>
      </c>
      <c r="M313" s="4" t="s">
        <v>32</v>
      </c>
      <c r="N313" s="4" t="s">
        <v>186</v>
      </c>
      <c r="O313" s="4" t="s">
        <v>187</v>
      </c>
      <c r="P313" s="4" t="s">
        <v>48</v>
      </c>
      <c r="Q313" s="4">
        <v>5</v>
      </c>
      <c r="R313" s="130">
        <v>10.39</v>
      </c>
      <c r="S313" s="130">
        <f t="shared" si="15"/>
        <v>51.95</v>
      </c>
      <c r="T313" s="130">
        <f t="shared" si="16"/>
        <v>9.350000000000005</v>
      </c>
      <c r="U313" s="130">
        <v>8.52</v>
      </c>
      <c r="V313" s="130">
        <f t="shared" si="17"/>
        <v>42.599999999999994</v>
      </c>
      <c r="W313" s="5">
        <v>42413</v>
      </c>
      <c r="X313" s="4" t="s">
        <v>309</v>
      </c>
      <c r="Y313" s="4" t="s">
        <v>310</v>
      </c>
      <c r="Z313" s="4" t="s">
        <v>139</v>
      </c>
      <c r="AA313" s="5">
        <v>42413</v>
      </c>
      <c r="AB313" s="4" t="s">
        <v>1089</v>
      </c>
      <c r="AC313" s="146" t="s">
        <v>2302</v>
      </c>
    </row>
    <row r="314" spans="1:29" s="4" customFormat="1">
      <c r="A314" s="4" t="s">
        <v>27</v>
      </c>
      <c r="B314" s="4" t="s">
        <v>28</v>
      </c>
      <c r="C314" s="4" t="s">
        <v>1077</v>
      </c>
      <c r="D314" s="5">
        <v>42413</v>
      </c>
      <c r="E314" s="5">
        <v>42443</v>
      </c>
      <c r="F314" s="130">
        <v>0</v>
      </c>
      <c r="G314" s="130">
        <v>0</v>
      </c>
      <c r="I314" s="4" t="s">
        <v>30</v>
      </c>
      <c r="K314" s="148" t="s">
        <v>1084</v>
      </c>
      <c r="M314" s="4" t="s">
        <v>32</v>
      </c>
      <c r="N314" s="4" t="s">
        <v>186</v>
      </c>
      <c r="O314" s="4" t="s">
        <v>187</v>
      </c>
      <c r="P314" s="4" t="s">
        <v>48</v>
      </c>
      <c r="Q314" s="4">
        <v>6</v>
      </c>
      <c r="R314" s="130">
        <v>10.39</v>
      </c>
      <c r="S314" s="130">
        <f t="shared" si="15"/>
        <v>62.34</v>
      </c>
      <c r="T314" s="130">
        <f t="shared" si="16"/>
        <v>11.220000000000006</v>
      </c>
      <c r="U314" s="130">
        <v>8.52</v>
      </c>
      <c r="V314" s="130">
        <f t="shared" si="17"/>
        <v>51.12</v>
      </c>
      <c r="W314" s="5">
        <v>42413</v>
      </c>
      <c r="X314" s="4" t="s">
        <v>309</v>
      </c>
      <c r="Y314" s="4" t="s">
        <v>310</v>
      </c>
      <c r="Z314" s="4" t="s">
        <v>139</v>
      </c>
      <c r="AA314" s="5">
        <v>42413</v>
      </c>
      <c r="AB314" s="4" t="s">
        <v>1085</v>
      </c>
      <c r="AC314" s="146" t="s">
        <v>2302</v>
      </c>
    </row>
    <row r="315" spans="1:29" s="4" customFormat="1">
      <c r="A315" s="4" t="s">
        <v>27</v>
      </c>
      <c r="B315" s="4" t="s">
        <v>28</v>
      </c>
      <c r="C315" s="4" t="s">
        <v>1077</v>
      </c>
      <c r="D315" s="5">
        <v>42413</v>
      </c>
      <c r="E315" s="5">
        <v>42443</v>
      </c>
      <c r="F315" s="130">
        <v>0</v>
      </c>
      <c r="G315" s="130">
        <v>0</v>
      </c>
      <c r="I315" s="4" t="s">
        <v>30</v>
      </c>
      <c r="K315" s="148">
        <v>19999999</v>
      </c>
      <c r="M315" s="4" t="s">
        <v>32</v>
      </c>
      <c r="N315" s="4" t="s">
        <v>186</v>
      </c>
      <c r="O315" s="4" t="s">
        <v>187</v>
      </c>
      <c r="P315" s="4" t="s">
        <v>48</v>
      </c>
      <c r="Q315" s="4">
        <v>1</v>
      </c>
      <c r="R315" s="130">
        <v>10.39</v>
      </c>
      <c r="S315" s="130">
        <f t="shared" si="15"/>
        <v>10.39</v>
      </c>
      <c r="T315" s="130">
        <f t="shared" si="16"/>
        <v>1.870000000000001</v>
      </c>
      <c r="U315" s="130">
        <v>8.52</v>
      </c>
      <c r="V315" s="130">
        <f t="shared" si="17"/>
        <v>8.52</v>
      </c>
      <c r="W315" s="5">
        <v>42413</v>
      </c>
      <c r="X315" s="4" t="s">
        <v>54</v>
      </c>
      <c r="Y315" s="4" t="s">
        <v>55</v>
      </c>
      <c r="Z315" s="4" t="s">
        <v>56</v>
      </c>
      <c r="AA315" s="5">
        <v>42412</v>
      </c>
      <c r="AB315" s="4" t="s">
        <v>1079</v>
      </c>
      <c r="AC315" s="146" t="s">
        <v>2302</v>
      </c>
    </row>
    <row r="316" spans="1:29" s="4" customFormat="1">
      <c r="A316" s="4" t="s">
        <v>27</v>
      </c>
      <c r="B316" s="4" t="s">
        <v>28</v>
      </c>
      <c r="C316" s="4" t="s">
        <v>1077</v>
      </c>
      <c r="D316" s="5">
        <v>42413</v>
      </c>
      <c r="E316" s="5">
        <v>42443</v>
      </c>
      <c r="F316" s="130">
        <v>0</v>
      </c>
      <c r="G316" s="130">
        <v>0</v>
      </c>
      <c r="I316" s="4" t="s">
        <v>30</v>
      </c>
      <c r="K316" s="148">
        <v>19999999</v>
      </c>
      <c r="M316" s="4" t="s">
        <v>32</v>
      </c>
      <c r="N316" s="4" t="s">
        <v>186</v>
      </c>
      <c r="O316" s="4" t="s">
        <v>187</v>
      </c>
      <c r="P316" s="4" t="s">
        <v>48</v>
      </c>
      <c r="Q316" s="4">
        <v>1</v>
      </c>
      <c r="R316" s="130">
        <v>10.39</v>
      </c>
      <c r="S316" s="130">
        <f t="shared" si="15"/>
        <v>10.39</v>
      </c>
      <c r="T316" s="130">
        <f t="shared" si="16"/>
        <v>1.870000000000001</v>
      </c>
      <c r="U316" s="130">
        <v>8.52</v>
      </c>
      <c r="V316" s="130">
        <f t="shared" si="17"/>
        <v>8.52</v>
      </c>
      <c r="W316" s="5">
        <v>42413</v>
      </c>
      <c r="X316" s="4" t="s">
        <v>54</v>
      </c>
      <c r="Y316" s="4" t="s">
        <v>55</v>
      </c>
      <c r="Z316" s="4" t="s">
        <v>56</v>
      </c>
      <c r="AA316" s="5">
        <v>42413</v>
      </c>
      <c r="AB316" s="4" t="s">
        <v>1080</v>
      </c>
      <c r="AC316" s="146" t="s">
        <v>2302</v>
      </c>
    </row>
    <row r="317" spans="1:29" s="4" customFormat="1">
      <c r="A317" s="4" t="s">
        <v>27</v>
      </c>
      <c r="B317" s="4" t="s">
        <v>28</v>
      </c>
      <c r="C317" s="4" t="s">
        <v>1077</v>
      </c>
      <c r="D317" s="5">
        <v>42413</v>
      </c>
      <c r="E317" s="5">
        <v>42443</v>
      </c>
      <c r="F317" s="130">
        <v>0</v>
      </c>
      <c r="G317" s="130">
        <v>0</v>
      </c>
      <c r="I317" s="4" t="s">
        <v>30</v>
      </c>
      <c r="K317" s="148">
        <v>19999999</v>
      </c>
      <c r="M317" s="4" t="s">
        <v>32</v>
      </c>
      <c r="N317" s="4" t="s">
        <v>186</v>
      </c>
      <c r="O317" s="4" t="s">
        <v>187</v>
      </c>
      <c r="P317" s="4" t="s">
        <v>48</v>
      </c>
      <c r="Q317" s="4">
        <v>1</v>
      </c>
      <c r="R317" s="130">
        <v>10.39</v>
      </c>
      <c r="S317" s="130">
        <f t="shared" si="15"/>
        <v>10.39</v>
      </c>
      <c r="T317" s="130">
        <f t="shared" si="16"/>
        <v>1.870000000000001</v>
      </c>
      <c r="U317" s="130">
        <v>8.52</v>
      </c>
      <c r="V317" s="130">
        <f t="shared" si="17"/>
        <v>8.52</v>
      </c>
      <c r="W317" s="5">
        <v>42413</v>
      </c>
      <c r="X317" s="4" t="s">
        <v>54</v>
      </c>
      <c r="Y317" s="4" t="s">
        <v>55</v>
      </c>
      <c r="Z317" s="4" t="s">
        <v>56</v>
      </c>
      <c r="AA317" s="5">
        <v>42413</v>
      </c>
      <c r="AB317" s="4" t="s">
        <v>1081</v>
      </c>
      <c r="AC317" s="146" t="s">
        <v>2302</v>
      </c>
    </row>
    <row r="318" spans="1:29" s="4" customFormat="1">
      <c r="A318" s="4" t="s">
        <v>27</v>
      </c>
      <c r="B318" s="4" t="s">
        <v>28</v>
      </c>
      <c r="C318" s="4" t="s">
        <v>1077</v>
      </c>
      <c r="D318" s="5">
        <v>42413</v>
      </c>
      <c r="E318" s="5">
        <v>42443</v>
      </c>
      <c r="F318" s="130">
        <v>0</v>
      </c>
      <c r="G318" s="130">
        <v>0</v>
      </c>
      <c r="I318" s="4" t="s">
        <v>30</v>
      </c>
      <c r="K318" s="148">
        <v>19999999</v>
      </c>
      <c r="M318" s="4" t="s">
        <v>32</v>
      </c>
      <c r="N318" s="4" t="s">
        <v>186</v>
      </c>
      <c r="O318" s="4" t="s">
        <v>187</v>
      </c>
      <c r="P318" s="4" t="s">
        <v>48</v>
      </c>
      <c r="Q318" s="4">
        <v>1</v>
      </c>
      <c r="R318" s="130">
        <v>10.39</v>
      </c>
      <c r="S318" s="130">
        <f t="shared" si="15"/>
        <v>10.39</v>
      </c>
      <c r="T318" s="130">
        <f t="shared" si="16"/>
        <v>1.870000000000001</v>
      </c>
      <c r="U318" s="130">
        <v>8.52</v>
      </c>
      <c r="V318" s="130">
        <f t="shared" si="17"/>
        <v>8.52</v>
      </c>
      <c r="W318" s="5">
        <v>42413</v>
      </c>
      <c r="X318" s="4" t="s">
        <v>54</v>
      </c>
      <c r="Y318" s="4" t="s">
        <v>55</v>
      </c>
      <c r="Z318" s="4" t="s">
        <v>56</v>
      </c>
      <c r="AA318" s="5">
        <v>42413</v>
      </c>
      <c r="AB318" s="4" t="s">
        <v>1082</v>
      </c>
      <c r="AC318" s="146" t="s">
        <v>2302</v>
      </c>
    </row>
    <row r="319" spans="1:29" s="4" customFormat="1">
      <c r="A319" s="4" t="s">
        <v>27</v>
      </c>
      <c r="B319" s="4" t="s">
        <v>28</v>
      </c>
      <c r="C319" s="4" t="s">
        <v>1077</v>
      </c>
      <c r="D319" s="5">
        <v>42413</v>
      </c>
      <c r="E319" s="5">
        <v>42443</v>
      </c>
      <c r="F319" s="130">
        <v>0</v>
      </c>
      <c r="G319" s="130">
        <v>0</v>
      </c>
      <c r="I319" s="4" t="s">
        <v>30</v>
      </c>
      <c r="K319" s="148">
        <v>19999999</v>
      </c>
      <c r="M319" s="4" t="s">
        <v>32</v>
      </c>
      <c r="N319" s="4" t="s">
        <v>186</v>
      </c>
      <c r="O319" s="4" t="s">
        <v>187</v>
      </c>
      <c r="P319" s="4" t="s">
        <v>48</v>
      </c>
      <c r="Q319" s="4">
        <v>1</v>
      </c>
      <c r="R319" s="130">
        <v>10.39</v>
      </c>
      <c r="S319" s="130">
        <f t="shared" si="15"/>
        <v>10.39</v>
      </c>
      <c r="T319" s="130">
        <f t="shared" si="16"/>
        <v>1.870000000000001</v>
      </c>
      <c r="U319" s="130">
        <v>8.52</v>
      </c>
      <c r="V319" s="130">
        <f t="shared" si="17"/>
        <v>8.52</v>
      </c>
      <c r="W319" s="5">
        <v>42413</v>
      </c>
      <c r="X319" s="4" t="s">
        <v>54</v>
      </c>
      <c r="Y319" s="4" t="s">
        <v>55</v>
      </c>
      <c r="Z319" s="4" t="s">
        <v>56</v>
      </c>
      <c r="AA319" s="5">
        <v>42413</v>
      </c>
      <c r="AB319" s="4" t="s">
        <v>1083</v>
      </c>
      <c r="AC319" s="146" t="s">
        <v>2302</v>
      </c>
    </row>
    <row r="320" spans="1:29" s="4" customFormat="1">
      <c r="A320" s="4" t="s">
        <v>27</v>
      </c>
      <c r="B320" s="4" t="s">
        <v>28</v>
      </c>
      <c r="C320" s="4" t="s">
        <v>1077</v>
      </c>
      <c r="D320" s="5">
        <v>42413</v>
      </c>
      <c r="E320" s="5">
        <v>42443</v>
      </c>
      <c r="F320" s="130">
        <v>0</v>
      </c>
      <c r="G320" s="130">
        <v>0</v>
      </c>
      <c r="I320" s="4" t="s">
        <v>30</v>
      </c>
      <c r="K320" s="148">
        <v>67741254</v>
      </c>
      <c r="M320" s="4" t="s">
        <v>32</v>
      </c>
      <c r="N320" s="4" t="s">
        <v>33</v>
      </c>
      <c r="O320" s="4" t="s">
        <v>34</v>
      </c>
      <c r="P320" s="4" t="s">
        <v>35</v>
      </c>
      <c r="Q320" s="4">
        <v>1</v>
      </c>
      <c r="R320" s="130">
        <v>6.4</v>
      </c>
      <c r="S320" s="130">
        <f t="shared" si="15"/>
        <v>6.4</v>
      </c>
      <c r="T320" s="130">
        <f t="shared" si="16"/>
        <v>1.1500000000000004</v>
      </c>
      <c r="U320" s="130">
        <v>5.25</v>
      </c>
      <c r="V320" s="130">
        <f t="shared" si="17"/>
        <v>5.25</v>
      </c>
      <c r="W320" s="5">
        <v>42413</v>
      </c>
      <c r="X320" s="4" t="s">
        <v>63</v>
      </c>
      <c r="Y320" s="4" t="s">
        <v>64</v>
      </c>
      <c r="Z320" s="4" t="s">
        <v>61</v>
      </c>
      <c r="AA320" s="5">
        <v>42413</v>
      </c>
      <c r="AB320" s="4" t="s">
        <v>1078</v>
      </c>
      <c r="AC320" s="146" t="s">
        <v>2302</v>
      </c>
    </row>
    <row r="321" spans="1:29" s="4" customFormat="1">
      <c r="A321" s="4" t="s">
        <v>27</v>
      </c>
      <c r="B321" s="4" t="s">
        <v>28</v>
      </c>
      <c r="C321" s="4" t="s">
        <v>1090</v>
      </c>
      <c r="D321" s="5">
        <v>42414</v>
      </c>
      <c r="E321" s="5">
        <v>42444</v>
      </c>
      <c r="F321" s="130">
        <v>5.33</v>
      </c>
      <c r="G321" s="130">
        <v>0</v>
      </c>
      <c r="I321" s="4" t="s">
        <v>30</v>
      </c>
      <c r="K321" s="148">
        <v>67750599</v>
      </c>
      <c r="M321" s="4" t="s">
        <v>32</v>
      </c>
      <c r="N321" s="4" t="s">
        <v>46</v>
      </c>
      <c r="O321" s="4" t="s">
        <v>47</v>
      </c>
      <c r="P321" s="4" t="s">
        <v>48</v>
      </c>
      <c r="Q321" s="4">
        <v>1</v>
      </c>
      <c r="R321" s="130">
        <v>6.5</v>
      </c>
      <c r="S321" s="130">
        <f t="shared" si="15"/>
        <v>6.5</v>
      </c>
      <c r="T321" s="130">
        <f t="shared" si="16"/>
        <v>1.17</v>
      </c>
      <c r="U321" s="130">
        <v>5.33</v>
      </c>
      <c r="V321" s="130">
        <f t="shared" si="17"/>
        <v>5.33</v>
      </c>
      <c r="W321" s="5">
        <v>42420</v>
      </c>
      <c r="X321" s="4" t="s">
        <v>59</v>
      </c>
      <c r="Y321" s="4" t="s">
        <v>60</v>
      </c>
      <c r="Z321" s="4" t="s">
        <v>61</v>
      </c>
      <c r="AA321" s="5">
        <v>42414</v>
      </c>
      <c r="AB321" s="4" t="s">
        <v>1091</v>
      </c>
      <c r="AC321" s="146" t="s">
        <v>2302</v>
      </c>
    </row>
    <row r="322" spans="1:29" s="4" customFormat="1">
      <c r="A322" s="4" t="s">
        <v>27</v>
      </c>
      <c r="B322" s="4" t="s">
        <v>28</v>
      </c>
      <c r="C322" s="4" t="s">
        <v>1095</v>
      </c>
      <c r="D322" s="5">
        <v>42415</v>
      </c>
      <c r="E322" s="5">
        <v>42445</v>
      </c>
      <c r="F322" s="130">
        <v>26.65</v>
      </c>
      <c r="G322" s="130">
        <v>0</v>
      </c>
      <c r="I322" s="4" t="s">
        <v>30</v>
      </c>
      <c r="K322" s="148" t="s">
        <v>1096</v>
      </c>
      <c r="M322" s="4" t="s">
        <v>32</v>
      </c>
      <c r="N322" s="4" t="s">
        <v>46</v>
      </c>
      <c r="O322" s="4" t="s">
        <v>47</v>
      </c>
      <c r="P322" s="4" t="s">
        <v>48</v>
      </c>
      <c r="Q322" s="4">
        <v>3</v>
      </c>
      <c r="R322" s="130">
        <v>6.5</v>
      </c>
      <c r="S322" s="130">
        <f t="shared" si="15"/>
        <v>19.5</v>
      </c>
      <c r="T322" s="130">
        <f t="shared" si="16"/>
        <v>3.51</v>
      </c>
      <c r="U322" s="130">
        <v>5.33</v>
      </c>
      <c r="V322" s="130">
        <f t="shared" si="17"/>
        <v>15.99</v>
      </c>
      <c r="W322" s="5">
        <v>42420</v>
      </c>
      <c r="X322" s="4" t="s">
        <v>125</v>
      </c>
      <c r="Y322" s="4" t="s">
        <v>126</v>
      </c>
      <c r="Z322" s="4" t="s">
        <v>51</v>
      </c>
      <c r="AA322" s="5">
        <v>42415</v>
      </c>
      <c r="AB322" s="4" t="s">
        <v>1097</v>
      </c>
      <c r="AC322" s="146" t="s">
        <v>2305</v>
      </c>
    </row>
    <row r="323" spans="1:29" s="4" customFormat="1">
      <c r="A323" s="4" t="s">
        <v>27</v>
      </c>
      <c r="B323" s="4" t="s">
        <v>28</v>
      </c>
      <c r="C323" s="4" t="s">
        <v>1095</v>
      </c>
      <c r="D323" s="5">
        <v>42415</v>
      </c>
      <c r="E323" s="5">
        <v>42445</v>
      </c>
      <c r="F323" s="130">
        <v>0</v>
      </c>
      <c r="G323" s="130">
        <v>0</v>
      </c>
      <c r="I323" s="4" t="s">
        <v>30</v>
      </c>
      <c r="K323" s="148" t="s">
        <v>1098</v>
      </c>
      <c r="M323" s="4" t="s">
        <v>32</v>
      </c>
      <c r="N323" s="4" t="s">
        <v>46</v>
      </c>
      <c r="O323" s="4" t="s">
        <v>47</v>
      </c>
      <c r="P323" s="4" t="s">
        <v>48</v>
      </c>
      <c r="Q323" s="4">
        <v>1</v>
      </c>
      <c r="R323" s="130">
        <v>6.5</v>
      </c>
      <c r="S323" s="130">
        <f t="shared" si="15"/>
        <v>6.5</v>
      </c>
      <c r="T323" s="130">
        <f t="shared" si="16"/>
        <v>1.17</v>
      </c>
      <c r="U323" s="130">
        <v>5.33</v>
      </c>
      <c r="V323" s="130">
        <f t="shared" si="17"/>
        <v>5.33</v>
      </c>
      <c r="W323" s="5">
        <v>42420</v>
      </c>
      <c r="X323" s="4" t="s">
        <v>125</v>
      </c>
      <c r="Y323" s="4" t="s">
        <v>126</v>
      </c>
      <c r="Z323" s="4" t="s">
        <v>51</v>
      </c>
      <c r="AA323" s="5">
        <v>42415</v>
      </c>
      <c r="AB323" s="4" t="s">
        <v>1099</v>
      </c>
      <c r="AC323" s="146" t="s">
        <v>2305</v>
      </c>
    </row>
    <row r="324" spans="1:29" s="4" customFormat="1">
      <c r="A324" s="4" t="s">
        <v>27</v>
      </c>
      <c r="B324" s="4" t="s">
        <v>28</v>
      </c>
      <c r="C324" s="4" t="s">
        <v>1095</v>
      </c>
      <c r="D324" s="5">
        <v>42415</v>
      </c>
      <c r="E324" s="5">
        <v>42445</v>
      </c>
      <c r="F324" s="130">
        <v>0</v>
      </c>
      <c r="G324" s="130">
        <v>0</v>
      </c>
      <c r="I324" s="4" t="s">
        <v>30</v>
      </c>
      <c r="K324" s="148" t="s">
        <v>1100</v>
      </c>
      <c r="M324" s="4" t="s">
        <v>32</v>
      </c>
      <c r="N324" s="4" t="s">
        <v>46</v>
      </c>
      <c r="O324" s="4" t="s">
        <v>47</v>
      </c>
      <c r="P324" s="4" t="s">
        <v>48</v>
      </c>
      <c r="Q324" s="4">
        <v>1</v>
      </c>
      <c r="R324" s="130">
        <v>6.5</v>
      </c>
      <c r="S324" s="130">
        <f t="shared" ref="S324:S387" si="18">Q324*R324</f>
        <v>6.5</v>
      </c>
      <c r="T324" s="130">
        <f t="shared" ref="T324:T387" si="19">(R324-U324)*Q324</f>
        <v>1.17</v>
      </c>
      <c r="U324" s="130">
        <v>5.33</v>
      </c>
      <c r="V324" s="130">
        <f t="shared" ref="V324:V387" si="20">Q324*U324</f>
        <v>5.33</v>
      </c>
      <c r="W324" s="5">
        <v>42420</v>
      </c>
      <c r="X324" s="4" t="s">
        <v>109</v>
      </c>
      <c r="Y324" s="4" t="s">
        <v>110</v>
      </c>
      <c r="Z324" s="4" t="s">
        <v>38</v>
      </c>
      <c r="AA324" s="5">
        <v>42415</v>
      </c>
      <c r="AB324" s="4" t="s">
        <v>1101</v>
      </c>
      <c r="AC324" s="146" t="s">
        <v>2302</v>
      </c>
    </row>
    <row r="325" spans="1:29" s="4" customFormat="1">
      <c r="A325" s="4" t="s">
        <v>27</v>
      </c>
      <c r="B325" s="4" t="s">
        <v>28</v>
      </c>
      <c r="C325" s="4" t="s">
        <v>1102</v>
      </c>
      <c r="D325" s="5">
        <v>42415</v>
      </c>
      <c r="E325" s="5">
        <v>42445</v>
      </c>
      <c r="F325" s="130">
        <v>75.63</v>
      </c>
      <c r="G325" s="130">
        <v>0</v>
      </c>
      <c r="I325" s="4" t="s">
        <v>30</v>
      </c>
      <c r="K325" s="148">
        <v>67782164</v>
      </c>
      <c r="M325" s="4" t="s">
        <v>32</v>
      </c>
      <c r="N325" s="4" t="s">
        <v>46</v>
      </c>
      <c r="O325" s="4" t="s">
        <v>47</v>
      </c>
      <c r="P325" s="4" t="s">
        <v>48</v>
      </c>
      <c r="Q325" s="4">
        <v>1</v>
      </c>
      <c r="R325" s="130">
        <v>6.5</v>
      </c>
      <c r="S325" s="130">
        <f t="shared" si="18"/>
        <v>6.5</v>
      </c>
      <c r="T325" s="130">
        <f t="shared" si="19"/>
        <v>1.17</v>
      </c>
      <c r="U325" s="130">
        <v>5.33</v>
      </c>
      <c r="V325" s="130">
        <f t="shared" si="20"/>
        <v>5.33</v>
      </c>
      <c r="W325" s="5">
        <v>42420</v>
      </c>
      <c r="X325" s="4" t="s">
        <v>59</v>
      </c>
      <c r="Y325" s="4" t="s">
        <v>60</v>
      </c>
      <c r="Z325" s="4" t="s">
        <v>61</v>
      </c>
      <c r="AA325" s="5">
        <v>42415</v>
      </c>
      <c r="AB325" s="4" t="s">
        <v>1103</v>
      </c>
      <c r="AC325" s="146" t="s">
        <v>2302</v>
      </c>
    </row>
    <row r="326" spans="1:29" s="4" customFormat="1">
      <c r="A326" s="4" t="s">
        <v>27</v>
      </c>
      <c r="B326" s="4" t="s">
        <v>28</v>
      </c>
      <c r="C326" s="4" t="s">
        <v>1102</v>
      </c>
      <c r="D326" s="5">
        <v>42415</v>
      </c>
      <c r="E326" s="5">
        <v>42445</v>
      </c>
      <c r="F326" s="130">
        <v>0</v>
      </c>
      <c r="G326" s="130">
        <v>0</v>
      </c>
      <c r="I326" s="4" t="s">
        <v>30</v>
      </c>
      <c r="K326" s="148"/>
      <c r="M326" s="4" t="s">
        <v>32</v>
      </c>
      <c r="N326" s="4" t="s">
        <v>186</v>
      </c>
      <c r="O326" s="4" t="s">
        <v>187</v>
      </c>
      <c r="P326" s="4" t="s">
        <v>48</v>
      </c>
      <c r="Q326" s="4">
        <v>1</v>
      </c>
      <c r="R326" s="130">
        <v>10.39</v>
      </c>
      <c r="S326" s="130">
        <f t="shared" si="18"/>
        <v>10.39</v>
      </c>
      <c r="T326" s="130">
        <f t="shared" si="19"/>
        <v>1.870000000000001</v>
      </c>
      <c r="U326" s="130">
        <v>8.52</v>
      </c>
      <c r="V326" s="130">
        <f t="shared" si="20"/>
        <v>8.52</v>
      </c>
      <c r="W326" s="5">
        <v>42420</v>
      </c>
      <c r="X326" s="4" t="s">
        <v>1111</v>
      </c>
      <c r="Y326" s="4" t="s">
        <v>1112</v>
      </c>
      <c r="Z326" s="4" t="s">
        <v>38</v>
      </c>
      <c r="AA326" s="5">
        <v>42415</v>
      </c>
      <c r="AB326" s="4" t="s">
        <v>1113</v>
      </c>
      <c r="AC326" s="146" t="s">
        <v>2302</v>
      </c>
    </row>
    <row r="327" spans="1:29" s="4" customFormat="1">
      <c r="A327" s="4" t="s">
        <v>27</v>
      </c>
      <c r="B327" s="4" t="s">
        <v>28</v>
      </c>
      <c r="C327" s="4" t="s">
        <v>1102</v>
      </c>
      <c r="D327" s="5">
        <v>42415</v>
      </c>
      <c r="E327" s="5">
        <v>42445</v>
      </c>
      <c r="F327" s="130">
        <v>0</v>
      </c>
      <c r="G327" s="130">
        <v>0</v>
      </c>
      <c r="I327" s="4" t="s">
        <v>30</v>
      </c>
      <c r="K327" s="148">
        <v>21516</v>
      </c>
      <c r="M327" s="4" t="s">
        <v>32</v>
      </c>
      <c r="N327" s="4" t="s">
        <v>186</v>
      </c>
      <c r="O327" s="4" t="s">
        <v>187</v>
      </c>
      <c r="P327" s="4" t="s">
        <v>48</v>
      </c>
      <c r="Q327" s="4">
        <v>1</v>
      </c>
      <c r="R327" s="130">
        <v>10.39</v>
      </c>
      <c r="S327" s="130">
        <f t="shared" si="18"/>
        <v>10.39</v>
      </c>
      <c r="T327" s="130">
        <f t="shared" si="19"/>
        <v>1.870000000000001</v>
      </c>
      <c r="U327" s="130">
        <v>8.52</v>
      </c>
      <c r="V327" s="130">
        <f t="shared" si="20"/>
        <v>8.52</v>
      </c>
      <c r="W327" s="5">
        <v>42420</v>
      </c>
      <c r="X327" s="4" t="s">
        <v>1104</v>
      </c>
      <c r="Y327" s="4" t="s">
        <v>1105</v>
      </c>
      <c r="Z327" s="4" t="s">
        <v>38</v>
      </c>
      <c r="AA327" s="5">
        <v>42415</v>
      </c>
      <c r="AB327" s="4" t="s">
        <v>1106</v>
      </c>
      <c r="AC327" s="146" t="s">
        <v>2302</v>
      </c>
    </row>
    <row r="328" spans="1:29" s="4" customFormat="1">
      <c r="A328" s="4" t="s">
        <v>27</v>
      </c>
      <c r="B328" s="4" t="s">
        <v>28</v>
      </c>
      <c r="C328" s="4" t="s">
        <v>1102</v>
      </c>
      <c r="D328" s="5">
        <v>42415</v>
      </c>
      <c r="E328" s="5">
        <v>42445</v>
      </c>
      <c r="F328" s="130">
        <v>0</v>
      </c>
      <c r="G328" s="130">
        <v>0</v>
      </c>
      <c r="I328" s="4" t="s">
        <v>30</v>
      </c>
      <c r="K328" s="148" t="s">
        <v>857</v>
      </c>
      <c r="M328" s="4" t="s">
        <v>32</v>
      </c>
      <c r="N328" s="4" t="s">
        <v>186</v>
      </c>
      <c r="O328" s="4" t="s">
        <v>187</v>
      </c>
      <c r="P328" s="4" t="s">
        <v>48</v>
      </c>
      <c r="Q328" s="4">
        <v>1</v>
      </c>
      <c r="R328" s="130">
        <v>10.39</v>
      </c>
      <c r="S328" s="130">
        <f t="shared" si="18"/>
        <v>10.39</v>
      </c>
      <c r="T328" s="130">
        <f t="shared" si="19"/>
        <v>1.870000000000001</v>
      </c>
      <c r="U328" s="130">
        <v>8.52</v>
      </c>
      <c r="V328" s="130">
        <f t="shared" si="20"/>
        <v>8.52</v>
      </c>
      <c r="W328" s="5">
        <v>42420</v>
      </c>
      <c r="X328" s="4" t="s">
        <v>858</v>
      </c>
      <c r="Y328" s="4" t="s">
        <v>859</v>
      </c>
      <c r="Z328" s="4" t="s">
        <v>38</v>
      </c>
      <c r="AA328" s="5">
        <v>42415</v>
      </c>
      <c r="AB328" s="4" t="s">
        <v>1110</v>
      </c>
      <c r="AC328" s="146" t="s">
        <v>2302</v>
      </c>
    </row>
    <row r="329" spans="1:29" s="4" customFormat="1">
      <c r="A329" s="4" t="s">
        <v>27</v>
      </c>
      <c r="B329" s="4" t="s">
        <v>28</v>
      </c>
      <c r="C329" s="4" t="s">
        <v>1102</v>
      </c>
      <c r="D329" s="5">
        <v>42415</v>
      </c>
      <c r="E329" s="5">
        <v>42445</v>
      </c>
      <c r="F329" s="130">
        <v>0</v>
      </c>
      <c r="G329" s="130">
        <v>0</v>
      </c>
      <c r="I329" s="4" t="s">
        <v>30</v>
      </c>
      <c r="K329" s="148" t="s">
        <v>1114</v>
      </c>
      <c r="M329" s="4" t="s">
        <v>32</v>
      </c>
      <c r="N329" s="4" t="s">
        <v>186</v>
      </c>
      <c r="O329" s="4" t="s">
        <v>187</v>
      </c>
      <c r="P329" s="4" t="s">
        <v>48</v>
      </c>
      <c r="Q329" s="4">
        <v>1</v>
      </c>
      <c r="R329" s="130">
        <v>10.39</v>
      </c>
      <c r="S329" s="130">
        <f t="shared" si="18"/>
        <v>10.39</v>
      </c>
      <c r="T329" s="130">
        <f t="shared" si="19"/>
        <v>1.870000000000001</v>
      </c>
      <c r="U329" s="130">
        <v>8.52</v>
      </c>
      <c r="V329" s="130">
        <f t="shared" si="20"/>
        <v>8.52</v>
      </c>
      <c r="W329" s="5">
        <v>42420</v>
      </c>
      <c r="X329" s="4" t="s">
        <v>1115</v>
      </c>
      <c r="Y329" s="4" t="s">
        <v>1116</v>
      </c>
      <c r="Z329" s="4" t="s">
        <v>38</v>
      </c>
      <c r="AA329" s="5">
        <v>42415</v>
      </c>
      <c r="AB329" s="4" t="s">
        <v>1117</v>
      </c>
      <c r="AC329" s="146" t="s">
        <v>2302</v>
      </c>
    </row>
    <row r="330" spans="1:29" s="4" customFormat="1">
      <c r="A330" s="4" t="s">
        <v>27</v>
      </c>
      <c r="B330" s="4" t="s">
        <v>28</v>
      </c>
      <c r="C330" s="4" t="s">
        <v>1102</v>
      </c>
      <c r="D330" s="5">
        <v>42415</v>
      </c>
      <c r="E330" s="5">
        <v>42445</v>
      </c>
      <c r="F330" s="130">
        <v>0</v>
      </c>
      <c r="G330" s="130">
        <v>0</v>
      </c>
      <c r="I330" s="4" t="s">
        <v>30</v>
      </c>
      <c r="K330" s="148">
        <v>380257</v>
      </c>
      <c r="M330" s="4" t="s">
        <v>32</v>
      </c>
      <c r="N330" s="4" t="s">
        <v>46</v>
      </c>
      <c r="O330" s="4" t="s">
        <v>47</v>
      </c>
      <c r="P330" s="4" t="s">
        <v>48</v>
      </c>
      <c r="Q330" s="4">
        <v>1</v>
      </c>
      <c r="R330" s="130">
        <v>6.5</v>
      </c>
      <c r="S330" s="130">
        <f t="shared" si="18"/>
        <v>6.5</v>
      </c>
      <c r="T330" s="130">
        <f t="shared" si="19"/>
        <v>1.17</v>
      </c>
      <c r="U330" s="130">
        <v>5.33</v>
      </c>
      <c r="V330" s="130">
        <f t="shared" si="20"/>
        <v>5.33</v>
      </c>
      <c r="W330" s="5">
        <v>42420</v>
      </c>
      <c r="X330" s="4" t="s">
        <v>1123</v>
      </c>
      <c r="Y330" s="4" t="s">
        <v>1124</v>
      </c>
      <c r="Z330" s="4" t="s">
        <v>38</v>
      </c>
      <c r="AA330" s="5">
        <v>42415</v>
      </c>
      <c r="AB330" s="4" t="s">
        <v>1125</v>
      </c>
      <c r="AC330" s="146" t="s">
        <v>2302</v>
      </c>
    </row>
    <row r="331" spans="1:29" s="4" customFormat="1">
      <c r="A331" s="4" t="s">
        <v>27</v>
      </c>
      <c r="B331" s="4" t="s">
        <v>28</v>
      </c>
      <c r="C331" s="4" t="s">
        <v>1102</v>
      </c>
      <c r="D331" s="5">
        <v>42415</v>
      </c>
      <c r="E331" s="5">
        <v>42445</v>
      </c>
      <c r="F331" s="130">
        <v>0</v>
      </c>
      <c r="G331" s="130">
        <v>0</v>
      </c>
      <c r="I331" s="4" t="s">
        <v>30</v>
      </c>
      <c r="K331" s="148">
        <v>2056</v>
      </c>
      <c r="M331" s="4" t="s">
        <v>32</v>
      </c>
      <c r="N331" s="4" t="s">
        <v>186</v>
      </c>
      <c r="O331" s="4" t="s">
        <v>187</v>
      </c>
      <c r="P331" s="4" t="s">
        <v>48</v>
      </c>
      <c r="Q331" s="4">
        <v>2</v>
      </c>
      <c r="R331" s="130">
        <v>10.39</v>
      </c>
      <c r="S331" s="130">
        <f t="shared" si="18"/>
        <v>20.78</v>
      </c>
      <c r="T331" s="130">
        <f t="shared" si="19"/>
        <v>3.740000000000002</v>
      </c>
      <c r="U331" s="130">
        <v>8.52</v>
      </c>
      <c r="V331" s="130">
        <f t="shared" si="20"/>
        <v>17.04</v>
      </c>
      <c r="W331" s="5">
        <v>42420</v>
      </c>
      <c r="X331" s="4" t="s">
        <v>1107</v>
      </c>
      <c r="Y331" s="4" t="s">
        <v>1108</v>
      </c>
      <c r="Z331" s="4" t="s">
        <v>38</v>
      </c>
      <c r="AA331" s="5">
        <v>42415</v>
      </c>
      <c r="AB331" s="4" t="s">
        <v>1109</v>
      </c>
      <c r="AC331" s="146" t="s">
        <v>2302</v>
      </c>
    </row>
    <row r="332" spans="1:29" s="4" customFormat="1">
      <c r="A332" s="4" t="s">
        <v>27</v>
      </c>
      <c r="B332" s="4" t="s">
        <v>28</v>
      </c>
      <c r="C332" s="4" t="s">
        <v>1102</v>
      </c>
      <c r="D332" s="5">
        <v>42415</v>
      </c>
      <c r="E332" s="5">
        <v>42445</v>
      </c>
      <c r="F332" s="130">
        <v>0</v>
      </c>
      <c r="G332" s="130">
        <v>0</v>
      </c>
      <c r="I332" s="4" t="s">
        <v>30</v>
      </c>
      <c r="K332" s="148"/>
      <c r="M332" s="4" t="s">
        <v>32</v>
      </c>
      <c r="N332" s="4" t="s">
        <v>186</v>
      </c>
      <c r="O332" s="4" t="s">
        <v>187</v>
      </c>
      <c r="P332" s="4" t="s">
        <v>48</v>
      </c>
      <c r="Q332" s="4">
        <v>1</v>
      </c>
      <c r="R332" s="130">
        <v>10.39</v>
      </c>
      <c r="S332" s="130">
        <f t="shared" si="18"/>
        <v>10.39</v>
      </c>
      <c r="T332" s="130">
        <f t="shared" si="19"/>
        <v>1.870000000000001</v>
      </c>
      <c r="U332" s="130">
        <v>8.52</v>
      </c>
      <c r="V332" s="130">
        <f t="shared" si="20"/>
        <v>8.52</v>
      </c>
      <c r="W332" s="5">
        <v>42420</v>
      </c>
      <c r="X332" s="4" t="s">
        <v>1118</v>
      </c>
      <c r="Y332" s="4" t="s">
        <v>1119</v>
      </c>
      <c r="Z332" s="4" t="s">
        <v>51</v>
      </c>
      <c r="AA332" s="5">
        <v>42415</v>
      </c>
      <c r="AB332" s="4" t="s">
        <v>1120</v>
      </c>
      <c r="AC332" s="146" t="s">
        <v>2312</v>
      </c>
    </row>
    <row r="333" spans="1:29" s="4" customFormat="1">
      <c r="A333" s="4" t="s">
        <v>27</v>
      </c>
      <c r="B333" s="4" t="s">
        <v>28</v>
      </c>
      <c r="C333" s="4" t="s">
        <v>1102</v>
      </c>
      <c r="D333" s="5">
        <v>42415</v>
      </c>
      <c r="E333" s="5">
        <v>42445</v>
      </c>
      <c r="F333" s="130">
        <v>0</v>
      </c>
      <c r="G333" s="130">
        <v>0</v>
      </c>
      <c r="I333" s="4" t="s">
        <v>30</v>
      </c>
      <c r="K333" s="148" t="s">
        <v>1121</v>
      </c>
      <c r="M333" s="4" t="s">
        <v>32</v>
      </c>
      <c r="N333" s="4" t="s">
        <v>46</v>
      </c>
      <c r="O333" s="4" t="s">
        <v>47</v>
      </c>
      <c r="P333" s="4" t="s">
        <v>48</v>
      </c>
      <c r="Q333" s="4">
        <v>1</v>
      </c>
      <c r="R333" s="130">
        <v>6.5</v>
      </c>
      <c r="S333" s="130">
        <f t="shared" si="18"/>
        <v>6.5</v>
      </c>
      <c r="T333" s="130">
        <f t="shared" si="19"/>
        <v>1.17</v>
      </c>
      <c r="U333" s="130">
        <v>5.33</v>
      </c>
      <c r="V333" s="130">
        <f t="shared" si="20"/>
        <v>5.33</v>
      </c>
      <c r="W333" s="5">
        <v>42420</v>
      </c>
      <c r="X333" s="4" t="s">
        <v>109</v>
      </c>
      <c r="Y333" s="4" t="s">
        <v>110</v>
      </c>
      <c r="Z333" s="4" t="s">
        <v>38</v>
      </c>
      <c r="AA333" s="5">
        <v>42415</v>
      </c>
      <c r="AB333" s="4" t="s">
        <v>1122</v>
      </c>
      <c r="AC333" s="146" t="s">
        <v>2302</v>
      </c>
    </row>
    <row r="334" spans="1:29" s="4" customFormat="1">
      <c r="A334" s="4" t="s">
        <v>27</v>
      </c>
      <c r="B334" s="4" t="s">
        <v>28</v>
      </c>
      <c r="C334" s="4" t="s">
        <v>1129</v>
      </c>
      <c r="D334" s="5">
        <v>42416</v>
      </c>
      <c r="E334" s="5">
        <v>42446</v>
      </c>
      <c r="F334" s="130">
        <v>105.47</v>
      </c>
      <c r="G334" s="130">
        <v>0</v>
      </c>
      <c r="I334" s="4" t="s">
        <v>30</v>
      </c>
      <c r="K334" s="148" t="s">
        <v>94</v>
      </c>
      <c r="M334" s="4" t="s">
        <v>32</v>
      </c>
      <c r="N334" s="4" t="s">
        <v>46</v>
      </c>
      <c r="O334" s="4" t="s">
        <v>47</v>
      </c>
      <c r="P334" s="4" t="s">
        <v>48</v>
      </c>
      <c r="Q334" s="4">
        <v>1</v>
      </c>
      <c r="R334" s="130">
        <v>6.5</v>
      </c>
      <c r="S334" s="130">
        <f t="shared" si="18"/>
        <v>6.5</v>
      </c>
      <c r="T334" s="130">
        <f t="shared" si="19"/>
        <v>1.17</v>
      </c>
      <c r="U334" s="130">
        <v>5.33</v>
      </c>
      <c r="V334" s="130">
        <f t="shared" si="20"/>
        <v>5.33</v>
      </c>
      <c r="W334" s="5">
        <v>42420</v>
      </c>
      <c r="X334" s="4" t="s">
        <v>95</v>
      </c>
      <c r="Y334" s="4" t="s">
        <v>96</v>
      </c>
      <c r="Z334" s="4" t="s">
        <v>78</v>
      </c>
      <c r="AA334" s="5">
        <v>42416</v>
      </c>
      <c r="AB334" s="4" t="s">
        <v>1130</v>
      </c>
      <c r="AC334" s="146" t="s">
        <v>2302</v>
      </c>
    </row>
    <row r="335" spans="1:29" s="4" customFormat="1">
      <c r="A335" s="4" t="s">
        <v>27</v>
      </c>
      <c r="B335" s="4" t="s">
        <v>28</v>
      </c>
      <c r="C335" s="4" t="s">
        <v>1129</v>
      </c>
      <c r="D335" s="5">
        <v>42416</v>
      </c>
      <c r="E335" s="5">
        <v>42446</v>
      </c>
      <c r="F335" s="130">
        <v>0</v>
      </c>
      <c r="G335" s="130">
        <v>0</v>
      </c>
      <c r="I335" s="4" t="s">
        <v>30</v>
      </c>
      <c r="K335" s="148" t="s">
        <v>94</v>
      </c>
      <c r="M335" s="4" t="s">
        <v>32</v>
      </c>
      <c r="N335" s="4" t="s">
        <v>46</v>
      </c>
      <c r="O335" s="4" t="s">
        <v>47</v>
      </c>
      <c r="P335" s="4" t="s">
        <v>48</v>
      </c>
      <c r="Q335" s="4">
        <v>2</v>
      </c>
      <c r="R335" s="130">
        <v>6.5</v>
      </c>
      <c r="S335" s="130">
        <f t="shared" si="18"/>
        <v>13</v>
      </c>
      <c r="T335" s="130">
        <f t="shared" si="19"/>
        <v>2.34</v>
      </c>
      <c r="U335" s="130">
        <v>5.33</v>
      </c>
      <c r="V335" s="130">
        <f t="shared" si="20"/>
        <v>10.66</v>
      </c>
      <c r="W335" s="5">
        <v>42420</v>
      </c>
      <c r="X335" s="4" t="s">
        <v>1131</v>
      </c>
      <c r="Y335" s="4" t="s">
        <v>1132</v>
      </c>
      <c r="Z335" s="4" t="s">
        <v>51</v>
      </c>
      <c r="AA335" s="5">
        <v>42416</v>
      </c>
      <c r="AB335" s="4" t="s">
        <v>1133</v>
      </c>
      <c r="AC335" s="146" t="s">
        <v>2313</v>
      </c>
    </row>
    <row r="336" spans="1:29" s="4" customFormat="1">
      <c r="A336" s="4" t="s">
        <v>27</v>
      </c>
      <c r="B336" s="4" t="s">
        <v>28</v>
      </c>
      <c r="C336" s="4" t="s">
        <v>1129</v>
      </c>
      <c r="D336" s="5">
        <v>42416</v>
      </c>
      <c r="E336" s="5">
        <v>42446</v>
      </c>
      <c r="F336" s="130">
        <v>0</v>
      </c>
      <c r="G336" s="130">
        <v>0</v>
      </c>
      <c r="I336" s="4" t="s">
        <v>30</v>
      </c>
      <c r="K336" s="148" t="s">
        <v>94</v>
      </c>
      <c r="M336" s="4" t="s">
        <v>32</v>
      </c>
      <c r="N336" s="4" t="s">
        <v>186</v>
      </c>
      <c r="O336" s="4" t="s">
        <v>187</v>
      </c>
      <c r="P336" s="4" t="s">
        <v>48</v>
      </c>
      <c r="Q336" s="4">
        <v>1</v>
      </c>
      <c r="R336" s="130">
        <v>10.39</v>
      </c>
      <c r="S336" s="130">
        <f t="shared" si="18"/>
        <v>10.39</v>
      </c>
      <c r="T336" s="130">
        <f t="shared" si="19"/>
        <v>1.870000000000001</v>
      </c>
      <c r="U336" s="130">
        <v>8.52</v>
      </c>
      <c r="V336" s="130">
        <f t="shared" si="20"/>
        <v>8.52</v>
      </c>
      <c r="W336" s="5">
        <v>42420</v>
      </c>
      <c r="X336" s="4" t="s">
        <v>1131</v>
      </c>
      <c r="Y336" s="4" t="s">
        <v>1132</v>
      </c>
      <c r="Z336" s="4" t="s">
        <v>51</v>
      </c>
      <c r="AA336" s="5">
        <v>42416</v>
      </c>
      <c r="AB336" s="4" t="s">
        <v>1133</v>
      </c>
      <c r="AC336" s="146" t="s">
        <v>2313</v>
      </c>
    </row>
    <row r="337" spans="1:29" s="4" customFormat="1">
      <c r="A337" s="4" t="s">
        <v>27</v>
      </c>
      <c r="B337" s="4" t="s">
        <v>28</v>
      </c>
      <c r="C337" s="4" t="s">
        <v>1129</v>
      </c>
      <c r="D337" s="5">
        <v>42416</v>
      </c>
      <c r="E337" s="5">
        <v>42446</v>
      </c>
      <c r="F337" s="130">
        <v>0</v>
      </c>
      <c r="G337" s="130">
        <v>0</v>
      </c>
      <c r="I337" s="4" t="s">
        <v>30</v>
      </c>
      <c r="K337" s="148" t="s">
        <v>94</v>
      </c>
      <c r="M337" s="4" t="s">
        <v>32</v>
      </c>
      <c r="N337" s="4" t="s">
        <v>186</v>
      </c>
      <c r="O337" s="4" t="s">
        <v>187</v>
      </c>
      <c r="P337" s="4" t="s">
        <v>48</v>
      </c>
      <c r="Q337" s="4">
        <v>2</v>
      </c>
      <c r="R337" s="130">
        <v>10.39</v>
      </c>
      <c r="S337" s="130">
        <f t="shared" si="18"/>
        <v>20.78</v>
      </c>
      <c r="T337" s="130">
        <f t="shared" si="19"/>
        <v>3.740000000000002</v>
      </c>
      <c r="U337" s="130">
        <v>8.52</v>
      </c>
      <c r="V337" s="130">
        <f t="shared" si="20"/>
        <v>17.04</v>
      </c>
      <c r="W337" s="5">
        <v>42420</v>
      </c>
      <c r="X337" s="4" t="s">
        <v>1131</v>
      </c>
      <c r="Y337" s="4" t="s">
        <v>1132</v>
      </c>
      <c r="Z337" s="4" t="s">
        <v>51</v>
      </c>
      <c r="AA337" s="5">
        <v>42416</v>
      </c>
      <c r="AB337" s="4" t="s">
        <v>1133</v>
      </c>
      <c r="AC337" s="146" t="s">
        <v>2313</v>
      </c>
    </row>
    <row r="338" spans="1:29" s="4" customFormat="1">
      <c r="A338" s="4" t="s">
        <v>27</v>
      </c>
      <c r="B338" s="4" t="s">
        <v>28</v>
      </c>
      <c r="C338" s="4" t="s">
        <v>1129</v>
      </c>
      <c r="D338" s="5">
        <v>42416</v>
      </c>
      <c r="E338" s="5">
        <v>42446</v>
      </c>
      <c r="F338" s="130">
        <v>0</v>
      </c>
      <c r="G338" s="130">
        <v>0</v>
      </c>
      <c r="I338" s="4" t="s">
        <v>30</v>
      </c>
      <c r="K338" s="148" t="s">
        <v>94</v>
      </c>
      <c r="M338" s="4" t="s">
        <v>32</v>
      </c>
      <c r="N338" s="4" t="s">
        <v>186</v>
      </c>
      <c r="O338" s="4" t="s">
        <v>187</v>
      </c>
      <c r="P338" s="4" t="s">
        <v>48</v>
      </c>
      <c r="Q338" s="4">
        <v>1</v>
      </c>
      <c r="R338" s="130">
        <v>10.39</v>
      </c>
      <c r="S338" s="130">
        <f t="shared" si="18"/>
        <v>10.39</v>
      </c>
      <c r="T338" s="130">
        <f t="shared" si="19"/>
        <v>1.870000000000001</v>
      </c>
      <c r="U338" s="130">
        <v>8.52</v>
      </c>
      <c r="V338" s="130">
        <f t="shared" si="20"/>
        <v>8.52</v>
      </c>
      <c r="W338" s="5">
        <v>42420</v>
      </c>
      <c r="X338" s="4" t="s">
        <v>805</v>
      </c>
      <c r="Y338" s="4" t="s">
        <v>131</v>
      </c>
      <c r="Z338" s="4" t="s">
        <v>51</v>
      </c>
      <c r="AA338" s="5">
        <v>42416</v>
      </c>
      <c r="AB338" s="4" t="s">
        <v>1134</v>
      </c>
      <c r="AC338" s="146" t="s">
        <v>2306</v>
      </c>
    </row>
    <row r="339" spans="1:29" s="4" customFormat="1">
      <c r="A339" s="4" t="s">
        <v>27</v>
      </c>
      <c r="B339" s="4" t="s">
        <v>28</v>
      </c>
      <c r="C339" s="4" t="s">
        <v>1129</v>
      </c>
      <c r="D339" s="5">
        <v>42416</v>
      </c>
      <c r="E339" s="5">
        <v>42446</v>
      </c>
      <c r="F339" s="130">
        <v>0</v>
      </c>
      <c r="G339" s="130">
        <v>0</v>
      </c>
      <c r="I339" s="4" t="s">
        <v>30</v>
      </c>
      <c r="K339" s="148" t="s">
        <v>94</v>
      </c>
      <c r="M339" s="4" t="s">
        <v>32</v>
      </c>
      <c r="N339" s="4" t="s">
        <v>186</v>
      </c>
      <c r="O339" s="4" t="s">
        <v>187</v>
      </c>
      <c r="P339" s="4" t="s">
        <v>48</v>
      </c>
      <c r="Q339" s="4">
        <v>1</v>
      </c>
      <c r="R339" s="130">
        <v>10.39</v>
      </c>
      <c r="S339" s="130">
        <f t="shared" si="18"/>
        <v>10.39</v>
      </c>
      <c r="T339" s="130">
        <f t="shared" si="19"/>
        <v>1.870000000000001</v>
      </c>
      <c r="U339" s="130">
        <v>8.52</v>
      </c>
      <c r="V339" s="130">
        <f t="shared" si="20"/>
        <v>8.52</v>
      </c>
      <c r="W339" s="5">
        <v>42420</v>
      </c>
      <c r="X339" s="4" t="s">
        <v>805</v>
      </c>
      <c r="Y339" s="4" t="s">
        <v>131</v>
      </c>
      <c r="Z339" s="4" t="s">
        <v>51</v>
      </c>
      <c r="AA339" s="5">
        <v>42416</v>
      </c>
      <c r="AB339" s="4" t="s">
        <v>1134</v>
      </c>
      <c r="AC339" s="146" t="s">
        <v>2306</v>
      </c>
    </row>
    <row r="340" spans="1:29" s="4" customFormat="1">
      <c r="A340" s="4" t="s">
        <v>27</v>
      </c>
      <c r="B340" s="4" t="s">
        <v>28</v>
      </c>
      <c r="C340" s="4" t="s">
        <v>1129</v>
      </c>
      <c r="D340" s="5">
        <v>42416</v>
      </c>
      <c r="E340" s="5">
        <v>42446</v>
      </c>
      <c r="F340" s="130">
        <v>0</v>
      </c>
      <c r="G340" s="130">
        <v>0</v>
      </c>
      <c r="I340" s="4" t="s">
        <v>30</v>
      </c>
      <c r="K340" s="148" t="s">
        <v>94</v>
      </c>
      <c r="M340" s="4" t="s">
        <v>32</v>
      </c>
      <c r="N340" s="4" t="s">
        <v>186</v>
      </c>
      <c r="O340" s="4" t="s">
        <v>187</v>
      </c>
      <c r="P340" s="4" t="s">
        <v>48</v>
      </c>
      <c r="Q340" s="4">
        <v>1</v>
      </c>
      <c r="R340" s="130">
        <v>10.39</v>
      </c>
      <c r="S340" s="130">
        <f t="shared" si="18"/>
        <v>10.39</v>
      </c>
      <c r="T340" s="130">
        <f t="shared" si="19"/>
        <v>1.870000000000001</v>
      </c>
      <c r="U340" s="130">
        <v>8.52</v>
      </c>
      <c r="V340" s="130">
        <f t="shared" si="20"/>
        <v>8.52</v>
      </c>
      <c r="W340" s="5">
        <v>42420</v>
      </c>
      <c r="X340" s="4" t="s">
        <v>805</v>
      </c>
      <c r="Y340" s="4" t="s">
        <v>131</v>
      </c>
      <c r="Z340" s="4" t="s">
        <v>51</v>
      </c>
      <c r="AA340" s="5">
        <v>42416</v>
      </c>
      <c r="AB340" s="4" t="s">
        <v>1134</v>
      </c>
      <c r="AC340" s="146" t="s">
        <v>2306</v>
      </c>
    </row>
    <row r="341" spans="1:29" s="4" customFormat="1">
      <c r="A341" s="4" t="s">
        <v>27</v>
      </c>
      <c r="B341" s="4" t="s">
        <v>28</v>
      </c>
      <c r="C341" s="4" t="s">
        <v>1129</v>
      </c>
      <c r="D341" s="5">
        <v>42416</v>
      </c>
      <c r="E341" s="5">
        <v>42446</v>
      </c>
      <c r="F341" s="130">
        <v>0</v>
      </c>
      <c r="G341" s="130">
        <v>0</v>
      </c>
      <c r="I341" s="4" t="s">
        <v>30</v>
      </c>
      <c r="K341" s="148" t="s">
        <v>94</v>
      </c>
      <c r="M341" s="4" t="s">
        <v>32</v>
      </c>
      <c r="N341" s="4" t="s">
        <v>186</v>
      </c>
      <c r="O341" s="4" t="s">
        <v>187</v>
      </c>
      <c r="P341" s="4" t="s">
        <v>48</v>
      </c>
      <c r="Q341" s="4">
        <v>1</v>
      </c>
      <c r="R341" s="130">
        <v>10.39</v>
      </c>
      <c r="S341" s="130">
        <f t="shared" si="18"/>
        <v>10.39</v>
      </c>
      <c r="T341" s="130">
        <f t="shared" si="19"/>
        <v>1.870000000000001</v>
      </c>
      <c r="U341" s="130">
        <v>8.52</v>
      </c>
      <c r="V341" s="130">
        <f t="shared" si="20"/>
        <v>8.52</v>
      </c>
      <c r="W341" s="5">
        <v>42420</v>
      </c>
      <c r="X341" s="4" t="s">
        <v>805</v>
      </c>
      <c r="Y341" s="4" t="s">
        <v>131</v>
      </c>
      <c r="Z341" s="4" t="s">
        <v>51</v>
      </c>
      <c r="AA341" s="5">
        <v>42416</v>
      </c>
      <c r="AB341" s="4" t="s">
        <v>1134</v>
      </c>
      <c r="AC341" s="146" t="s">
        <v>2306</v>
      </c>
    </row>
    <row r="342" spans="1:29" s="4" customFormat="1">
      <c r="A342" s="4" t="s">
        <v>27</v>
      </c>
      <c r="B342" s="4" t="s">
        <v>28</v>
      </c>
      <c r="C342" s="4" t="s">
        <v>1129</v>
      </c>
      <c r="D342" s="5">
        <v>42416</v>
      </c>
      <c r="E342" s="5">
        <v>42446</v>
      </c>
      <c r="F342" s="130">
        <v>0</v>
      </c>
      <c r="G342" s="130">
        <v>0</v>
      </c>
      <c r="I342" s="4" t="s">
        <v>30</v>
      </c>
      <c r="K342" s="148" t="s">
        <v>94</v>
      </c>
      <c r="M342" s="4" t="s">
        <v>32</v>
      </c>
      <c r="N342" s="4" t="s">
        <v>186</v>
      </c>
      <c r="O342" s="4" t="s">
        <v>187</v>
      </c>
      <c r="P342" s="4" t="s">
        <v>48</v>
      </c>
      <c r="Q342" s="4">
        <v>1</v>
      </c>
      <c r="R342" s="130">
        <v>10.39</v>
      </c>
      <c r="S342" s="130">
        <f t="shared" si="18"/>
        <v>10.39</v>
      </c>
      <c r="T342" s="130">
        <f t="shared" si="19"/>
        <v>1.870000000000001</v>
      </c>
      <c r="U342" s="130">
        <v>8.52</v>
      </c>
      <c r="V342" s="130">
        <f t="shared" si="20"/>
        <v>8.52</v>
      </c>
      <c r="W342" s="5">
        <v>42420</v>
      </c>
      <c r="X342" s="4" t="s">
        <v>805</v>
      </c>
      <c r="Y342" s="4" t="s">
        <v>131</v>
      </c>
      <c r="Z342" s="4" t="s">
        <v>51</v>
      </c>
      <c r="AA342" s="5">
        <v>42416</v>
      </c>
      <c r="AB342" s="4" t="s">
        <v>1134</v>
      </c>
      <c r="AC342" s="146" t="s">
        <v>2306</v>
      </c>
    </row>
    <row r="343" spans="1:29" s="4" customFormat="1">
      <c r="A343" s="4" t="s">
        <v>27</v>
      </c>
      <c r="B343" s="4" t="s">
        <v>28</v>
      </c>
      <c r="C343" s="4" t="s">
        <v>1129</v>
      </c>
      <c r="D343" s="5">
        <v>42416</v>
      </c>
      <c r="E343" s="5">
        <v>42446</v>
      </c>
      <c r="F343" s="130">
        <v>0</v>
      </c>
      <c r="G343" s="130">
        <v>0</v>
      </c>
      <c r="I343" s="4" t="s">
        <v>30</v>
      </c>
      <c r="K343" s="148" t="s">
        <v>94</v>
      </c>
      <c r="M343" s="4" t="s">
        <v>32</v>
      </c>
      <c r="N343" s="4" t="s">
        <v>46</v>
      </c>
      <c r="O343" s="4" t="s">
        <v>47</v>
      </c>
      <c r="P343" s="4" t="s">
        <v>48</v>
      </c>
      <c r="Q343" s="4">
        <v>1</v>
      </c>
      <c r="R343" s="130">
        <v>6.5</v>
      </c>
      <c r="S343" s="130">
        <f t="shared" si="18"/>
        <v>6.5</v>
      </c>
      <c r="T343" s="130">
        <f t="shared" si="19"/>
        <v>1.17</v>
      </c>
      <c r="U343" s="130">
        <v>5.33</v>
      </c>
      <c r="V343" s="130">
        <f t="shared" si="20"/>
        <v>5.33</v>
      </c>
      <c r="W343" s="5">
        <v>42420</v>
      </c>
      <c r="X343" s="4" t="s">
        <v>130</v>
      </c>
      <c r="Y343" s="4" t="s">
        <v>131</v>
      </c>
      <c r="Z343" s="4" t="s">
        <v>51</v>
      </c>
      <c r="AA343" s="5">
        <v>42416</v>
      </c>
      <c r="AB343" s="4" t="s">
        <v>1135</v>
      </c>
      <c r="AC343" s="146" t="s">
        <v>2306</v>
      </c>
    </row>
    <row r="344" spans="1:29" s="4" customFormat="1">
      <c r="A344" s="4" t="s">
        <v>27</v>
      </c>
      <c r="B344" s="4" t="s">
        <v>28</v>
      </c>
      <c r="C344" s="4" t="s">
        <v>1129</v>
      </c>
      <c r="D344" s="5">
        <v>42416</v>
      </c>
      <c r="E344" s="5">
        <v>42446</v>
      </c>
      <c r="F344" s="130">
        <v>0</v>
      </c>
      <c r="G344" s="130">
        <v>0</v>
      </c>
      <c r="I344" s="4" t="s">
        <v>30</v>
      </c>
      <c r="K344" s="148" t="s">
        <v>94</v>
      </c>
      <c r="M344" s="4" t="s">
        <v>32</v>
      </c>
      <c r="N344" s="4" t="s">
        <v>46</v>
      </c>
      <c r="O344" s="4" t="s">
        <v>47</v>
      </c>
      <c r="P344" s="4" t="s">
        <v>48</v>
      </c>
      <c r="Q344" s="4">
        <v>1</v>
      </c>
      <c r="R344" s="130">
        <v>6.5</v>
      </c>
      <c r="S344" s="130">
        <f t="shared" si="18"/>
        <v>6.5</v>
      </c>
      <c r="T344" s="130">
        <f t="shared" si="19"/>
        <v>1.17</v>
      </c>
      <c r="U344" s="130">
        <v>5.33</v>
      </c>
      <c r="V344" s="130">
        <f t="shared" si="20"/>
        <v>5.33</v>
      </c>
      <c r="W344" s="5">
        <v>42420</v>
      </c>
      <c r="X344" s="4" t="s">
        <v>130</v>
      </c>
      <c r="Y344" s="4" t="s">
        <v>131</v>
      </c>
      <c r="Z344" s="4" t="s">
        <v>51</v>
      </c>
      <c r="AA344" s="5">
        <v>42416</v>
      </c>
      <c r="AB344" s="4" t="s">
        <v>1135</v>
      </c>
      <c r="AC344" s="146" t="s">
        <v>2306</v>
      </c>
    </row>
    <row r="345" spans="1:29" s="4" customFormat="1">
      <c r="A345" s="4" t="s">
        <v>27</v>
      </c>
      <c r="B345" s="4" t="s">
        <v>28</v>
      </c>
      <c r="C345" s="4" t="s">
        <v>1129</v>
      </c>
      <c r="D345" s="5">
        <v>42416</v>
      </c>
      <c r="E345" s="5">
        <v>42446</v>
      </c>
      <c r="F345" s="130">
        <v>0</v>
      </c>
      <c r="G345" s="130">
        <v>0</v>
      </c>
      <c r="I345" s="4" t="s">
        <v>30</v>
      </c>
      <c r="K345" s="148" t="s">
        <v>94</v>
      </c>
      <c r="M345" s="4" t="s">
        <v>32</v>
      </c>
      <c r="N345" s="4" t="s">
        <v>46</v>
      </c>
      <c r="O345" s="4" t="s">
        <v>47</v>
      </c>
      <c r="P345" s="4" t="s">
        <v>48</v>
      </c>
      <c r="Q345" s="4">
        <v>2</v>
      </c>
      <c r="R345" s="130">
        <v>6.5</v>
      </c>
      <c r="S345" s="130">
        <f t="shared" si="18"/>
        <v>13</v>
      </c>
      <c r="T345" s="130">
        <f t="shared" si="19"/>
        <v>2.34</v>
      </c>
      <c r="U345" s="130">
        <v>5.33</v>
      </c>
      <c r="V345" s="130">
        <f t="shared" si="20"/>
        <v>10.66</v>
      </c>
      <c r="W345" s="5">
        <v>42420</v>
      </c>
      <c r="X345" s="4" t="s">
        <v>130</v>
      </c>
      <c r="Y345" s="4" t="s">
        <v>131</v>
      </c>
      <c r="Z345" s="4" t="s">
        <v>51</v>
      </c>
      <c r="AA345" s="5">
        <v>42416</v>
      </c>
      <c r="AB345" s="4" t="s">
        <v>1135</v>
      </c>
      <c r="AC345" s="146" t="s">
        <v>2306</v>
      </c>
    </row>
    <row r="346" spans="1:29" s="4" customFormat="1">
      <c r="A346" s="4" t="s">
        <v>27</v>
      </c>
      <c r="B346" s="4" t="s">
        <v>28</v>
      </c>
      <c r="C346" s="4" t="s">
        <v>1136</v>
      </c>
      <c r="D346" s="5">
        <v>42416</v>
      </c>
      <c r="E346" s="5">
        <v>42446</v>
      </c>
      <c r="F346" s="130">
        <v>493.11</v>
      </c>
      <c r="G346" s="130">
        <v>0</v>
      </c>
      <c r="I346" s="4" t="s">
        <v>30</v>
      </c>
      <c r="K346" s="148"/>
      <c r="M346" s="4" t="s">
        <v>32</v>
      </c>
      <c r="N346" s="4" t="s">
        <v>186</v>
      </c>
      <c r="O346" s="4" t="s">
        <v>187</v>
      </c>
      <c r="P346" s="4" t="s">
        <v>48</v>
      </c>
      <c r="Q346" s="4">
        <v>1</v>
      </c>
      <c r="R346" s="130">
        <v>10.39</v>
      </c>
      <c r="S346" s="130">
        <f t="shared" si="18"/>
        <v>10.39</v>
      </c>
      <c r="T346" s="130">
        <f t="shared" si="19"/>
        <v>1.870000000000001</v>
      </c>
      <c r="U346" s="130">
        <v>8.52</v>
      </c>
      <c r="V346" s="130">
        <f t="shared" si="20"/>
        <v>8.52</v>
      </c>
      <c r="W346" s="5">
        <v>42420</v>
      </c>
      <c r="X346" s="4" t="s">
        <v>1137</v>
      </c>
      <c r="Y346" s="4" t="s">
        <v>1138</v>
      </c>
      <c r="Z346" s="4" t="s">
        <v>38</v>
      </c>
      <c r="AA346" s="5">
        <v>42416</v>
      </c>
      <c r="AB346" s="4" t="s">
        <v>1139</v>
      </c>
      <c r="AC346" s="146" t="s">
        <v>2302</v>
      </c>
    </row>
    <row r="347" spans="1:29" s="4" customFormat="1">
      <c r="A347" s="4" t="s">
        <v>27</v>
      </c>
      <c r="B347" s="4" t="s">
        <v>28</v>
      </c>
      <c r="C347" s="4" t="s">
        <v>1136</v>
      </c>
      <c r="D347" s="5">
        <v>42416</v>
      </c>
      <c r="E347" s="5">
        <v>42446</v>
      </c>
      <c r="F347" s="130">
        <v>0</v>
      </c>
      <c r="G347" s="130">
        <v>0</v>
      </c>
      <c r="I347" s="4" t="s">
        <v>30</v>
      </c>
      <c r="K347" s="148" t="s">
        <v>1171</v>
      </c>
      <c r="M347" s="4" t="s">
        <v>32</v>
      </c>
      <c r="N347" s="4" t="s">
        <v>186</v>
      </c>
      <c r="O347" s="4" t="s">
        <v>187</v>
      </c>
      <c r="P347" s="4" t="s">
        <v>48</v>
      </c>
      <c r="Q347" s="4">
        <v>1</v>
      </c>
      <c r="R347" s="130">
        <v>10.39</v>
      </c>
      <c r="S347" s="130">
        <f t="shared" si="18"/>
        <v>10.39</v>
      </c>
      <c r="T347" s="130">
        <f t="shared" si="19"/>
        <v>1.870000000000001</v>
      </c>
      <c r="U347" s="130">
        <v>8.52</v>
      </c>
      <c r="V347" s="130">
        <f t="shared" si="20"/>
        <v>8.52</v>
      </c>
      <c r="W347" s="5">
        <v>42420</v>
      </c>
      <c r="X347" s="4" t="s">
        <v>763</v>
      </c>
      <c r="Y347" s="4" t="s">
        <v>764</v>
      </c>
      <c r="Z347" s="4" t="s">
        <v>38</v>
      </c>
      <c r="AA347" s="5">
        <v>42416</v>
      </c>
      <c r="AB347" s="4" t="s">
        <v>1172</v>
      </c>
      <c r="AC347" s="146" t="s">
        <v>2302</v>
      </c>
    </row>
    <row r="348" spans="1:29" s="4" customFormat="1">
      <c r="A348" s="4" t="s">
        <v>27</v>
      </c>
      <c r="B348" s="4" t="s">
        <v>28</v>
      </c>
      <c r="C348" s="4" t="s">
        <v>1136</v>
      </c>
      <c r="D348" s="5">
        <v>42416</v>
      </c>
      <c r="E348" s="5">
        <v>42446</v>
      </c>
      <c r="F348" s="130">
        <v>0</v>
      </c>
      <c r="G348" s="130">
        <v>0</v>
      </c>
      <c r="I348" s="4" t="s">
        <v>30</v>
      </c>
      <c r="K348" s="148" t="s">
        <v>1176</v>
      </c>
      <c r="M348" s="4" t="s">
        <v>32</v>
      </c>
      <c r="N348" s="4" t="s">
        <v>46</v>
      </c>
      <c r="O348" s="4" t="s">
        <v>47</v>
      </c>
      <c r="P348" s="4" t="s">
        <v>48</v>
      </c>
      <c r="Q348" s="4">
        <v>1</v>
      </c>
      <c r="R348" s="130">
        <v>6.5</v>
      </c>
      <c r="S348" s="130">
        <f t="shared" si="18"/>
        <v>6.5</v>
      </c>
      <c r="T348" s="130">
        <f t="shared" si="19"/>
        <v>1.17</v>
      </c>
      <c r="U348" s="130">
        <v>5.33</v>
      </c>
      <c r="V348" s="130">
        <f t="shared" si="20"/>
        <v>5.33</v>
      </c>
      <c r="W348" s="5">
        <v>42420</v>
      </c>
      <c r="X348" s="4" t="s">
        <v>626</v>
      </c>
      <c r="Y348" s="4" t="s">
        <v>627</v>
      </c>
      <c r="Z348" s="4" t="s">
        <v>38</v>
      </c>
      <c r="AA348" s="5">
        <v>42416</v>
      </c>
      <c r="AB348" s="4" t="s">
        <v>1177</v>
      </c>
      <c r="AC348" s="146" t="s">
        <v>2302</v>
      </c>
    </row>
    <row r="349" spans="1:29" s="4" customFormat="1">
      <c r="A349" s="4" t="s">
        <v>27</v>
      </c>
      <c r="B349" s="4" t="s">
        <v>28</v>
      </c>
      <c r="C349" s="4" t="s">
        <v>1136</v>
      </c>
      <c r="D349" s="5">
        <v>42416</v>
      </c>
      <c r="E349" s="5">
        <v>42446</v>
      </c>
      <c r="F349" s="130">
        <v>0</v>
      </c>
      <c r="G349" s="130">
        <v>0</v>
      </c>
      <c r="I349" s="4" t="s">
        <v>30</v>
      </c>
      <c r="K349" s="148" t="s">
        <v>1140</v>
      </c>
      <c r="M349" s="4" t="s">
        <v>32</v>
      </c>
      <c r="N349" s="4" t="s">
        <v>186</v>
      </c>
      <c r="O349" s="4" t="s">
        <v>187</v>
      </c>
      <c r="P349" s="4" t="s">
        <v>48</v>
      </c>
      <c r="Q349" s="4">
        <v>3</v>
      </c>
      <c r="R349" s="130">
        <v>10.39</v>
      </c>
      <c r="S349" s="130">
        <f t="shared" si="18"/>
        <v>31.17</v>
      </c>
      <c r="T349" s="130">
        <f t="shared" si="19"/>
        <v>5.610000000000003</v>
      </c>
      <c r="U349" s="130">
        <v>8.52</v>
      </c>
      <c r="V349" s="130">
        <f t="shared" si="20"/>
        <v>25.56</v>
      </c>
      <c r="W349" s="5">
        <v>42420</v>
      </c>
      <c r="X349" s="4" t="s">
        <v>734</v>
      </c>
      <c r="Y349" s="4" t="s">
        <v>627</v>
      </c>
      <c r="Z349" s="4" t="s">
        <v>38</v>
      </c>
      <c r="AA349" s="5">
        <v>42416</v>
      </c>
      <c r="AB349" s="4" t="s">
        <v>1141</v>
      </c>
      <c r="AC349" s="146" t="s">
        <v>2302</v>
      </c>
    </row>
    <row r="350" spans="1:29" s="4" customFormat="1">
      <c r="A350" s="4" t="s">
        <v>27</v>
      </c>
      <c r="B350" s="4" t="s">
        <v>28</v>
      </c>
      <c r="C350" s="4" t="s">
        <v>1136</v>
      </c>
      <c r="D350" s="5">
        <v>42416</v>
      </c>
      <c r="E350" s="5">
        <v>42446</v>
      </c>
      <c r="F350" s="130">
        <v>0</v>
      </c>
      <c r="G350" s="130">
        <v>0</v>
      </c>
      <c r="I350" s="4" t="s">
        <v>30</v>
      </c>
      <c r="K350" s="148">
        <v>19999999</v>
      </c>
      <c r="M350" s="4" t="s">
        <v>32</v>
      </c>
      <c r="N350" s="4" t="s">
        <v>186</v>
      </c>
      <c r="O350" s="4" t="s">
        <v>187</v>
      </c>
      <c r="P350" s="4" t="s">
        <v>48</v>
      </c>
      <c r="Q350" s="4">
        <v>1</v>
      </c>
      <c r="R350" s="130">
        <v>10.39</v>
      </c>
      <c r="S350" s="130">
        <f t="shared" si="18"/>
        <v>10.39</v>
      </c>
      <c r="T350" s="130">
        <f t="shared" si="19"/>
        <v>1.870000000000001</v>
      </c>
      <c r="U350" s="130">
        <v>8.52</v>
      </c>
      <c r="V350" s="130">
        <f t="shared" si="20"/>
        <v>8.52</v>
      </c>
      <c r="W350" s="5">
        <v>42420</v>
      </c>
      <c r="X350" s="4" t="s">
        <v>54</v>
      </c>
      <c r="Y350" s="4" t="s">
        <v>55</v>
      </c>
      <c r="Z350" s="4" t="s">
        <v>56</v>
      </c>
      <c r="AA350" s="5">
        <v>42416</v>
      </c>
      <c r="AB350" s="4" t="s">
        <v>1146</v>
      </c>
      <c r="AC350" s="146" t="s">
        <v>2302</v>
      </c>
    </row>
    <row r="351" spans="1:29" s="4" customFormat="1">
      <c r="A351" s="4" t="s">
        <v>27</v>
      </c>
      <c r="B351" s="4" t="s">
        <v>28</v>
      </c>
      <c r="C351" s="4" t="s">
        <v>1136</v>
      </c>
      <c r="D351" s="5">
        <v>42416</v>
      </c>
      <c r="E351" s="5">
        <v>42446</v>
      </c>
      <c r="F351" s="130">
        <v>0</v>
      </c>
      <c r="G351" s="130">
        <v>0</v>
      </c>
      <c r="I351" s="4" t="s">
        <v>30</v>
      </c>
      <c r="K351" s="148">
        <v>19999999</v>
      </c>
      <c r="M351" s="4" t="s">
        <v>32</v>
      </c>
      <c r="N351" s="4" t="s">
        <v>186</v>
      </c>
      <c r="O351" s="4" t="s">
        <v>187</v>
      </c>
      <c r="P351" s="4" t="s">
        <v>48</v>
      </c>
      <c r="Q351" s="4">
        <v>1</v>
      </c>
      <c r="R351" s="130">
        <v>10.39</v>
      </c>
      <c r="S351" s="130">
        <f t="shared" si="18"/>
        <v>10.39</v>
      </c>
      <c r="T351" s="130">
        <f t="shared" si="19"/>
        <v>1.870000000000001</v>
      </c>
      <c r="U351" s="130">
        <v>8.52</v>
      </c>
      <c r="V351" s="130">
        <f t="shared" si="20"/>
        <v>8.52</v>
      </c>
      <c r="W351" s="5">
        <v>42420</v>
      </c>
      <c r="X351" s="4" t="s">
        <v>54</v>
      </c>
      <c r="Y351" s="4" t="s">
        <v>55</v>
      </c>
      <c r="Z351" s="4" t="s">
        <v>56</v>
      </c>
      <c r="AA351" s="5">
        <v>42416</v>
      </c>
      <c r="AB351" s="4" t="s">
        <v>1174</v>
      </c>
      <c r="AC351" s="146" t="s">
        <v>2302</v>
      </c>
    </row>
    <row r="352" spans="1:29" s="4" customFormat="1">
      <c r="A352" s="4" t="s">
        <v>27</v>
      </c>
      <c r="B352" s="4" t="s">
        <v>28</v>
      </c>
      <c r="C352" s="4" t="s">
        <v>1136</v>
      </c>
      <c r="D352" s="5">
        <v>42416</v>
      </c>
      <c r="E352" s="5">
        <v>42446</v>
      </c>
      <c r="F352" s="130">
        <v>0</v>
      </c>
      <c r="G352" s="130">
        <v>0</v>
      </c>
      <c r="I352" s="4" t="s">
        <v>30</v>
      </c>
      <c r="K352" s="148">
        <v>19999999</v>
      </c>
      <c r="M352" s="4" t="s">
        <v>32</v>
      </c>
      <c r="N352" s="4" t="s">
        <v>186</v>
      </c>
      <c r="O352" s="4" t="s">
        <v>187</v>
      </c>
      <c r="P352" s="4" t="s">
        <v>48</v>
      </c>
      <c r="Q352" s="4">
        <v>1</v>
      </c>
      <c r="R352" s="130">
        <v>10.39</v>
      </c>
      <c r="S352" s="130">
        <f t="shared" si="18"/>
        <v>10.39</v>
      </c>
      <c r="T352" s="130">
        <f t="shared" si="19"/>
        <v>1.870000000000001</v>
      </c>
      <c r="U352" s="130">
        <v>8.52</v>
      </c>
      <c r="V352" s="130">
        <f t="shared" si="20"/>
        <v>8.52</v>
      </c>
      <c r="W352" s="5">
        <v>42420</v>
      </c>
      <c r="X352" s="4" t="s">
        <v>54</v>
      </c>
      <c r="Y352" s="4" t="s">
        <v>55</v>
      </c>
      <c r="Z352" s="4" t="s">
        <v>56</v>
      </c>
      <c r="AA352" s="5">
        <v>42416</v>
      </c>
      <c r="AB352" s="4" t="s">
        <v>1175</v>
      </c>
      <c r="AC352" s="146" t="s">
        <v>2302</v>
      </c>
    </row>
    <row r="353" spans="1:29" s="4" customFormat="1">
      <c r="A353" s="4" t="s">
        <v>27</v>
      </c>
      <c r="B353" s="4" t="s">
        <v>28</v>
      </c>
      <c r="C353" s="4" t="s">
        <v>1136</v>
      </c>
      <c r="D353" s="5">
        <v>42416</v>
      </c>
      <c r="E353" s="5">
        <v>42446</v>
      </c>
      <c r="F353" s="130">
        <v>0</v>
      </c>
      <c r="G353" s="130">
        <v>0</v>
      </c>
      <c r="I353" s="4" t="s">
        <v>30</v>
      </c>
      <c r="K353" s="148">
        <v>21515</v>
      </c>
      <c r="M353" s="4" t="s">
        <v>32</v>
      </c>
      <c r="N353" s="4" t="s">
        <v>186</v>
      </c>
      <c r="O353" s="4" t="s">
        <v>187</v>
      </c>
      <c r="P353" s="4" t="s">
        <v>48</v>
      </c>
      <c r="Q353" s="4">
        <v>1</v>
      </c>
      <c r="R353" s="130">
        <v>10.39</v>
      </c>
      <c r="S353" s="130">
        <f t="shared" si="18"/>
        <v>10.39</v>
      </c>
      <c r="T353" s="130">
        <f t="shared" si="19"/>
        <v>1.870000000000001</v>
      </c>
      <c r="U353" s="130">
        <v>8.52</v>
      </c>
      <c r="V353" s="130">
        <f t="shared" si="20"/>
        <v>8.52</v>
      </c>
      <c r="W353" s="5">
        <v>42420</v>
      </c>
      <c r="X353" s="4" t="s">
        <v>1147</v>
      </c>
      <c r="Y353" s="4" t="s">
        <v>1148</v>
      </c>
      <c r="Z353" s="4" t="s">
        <v>51</v>
      </c>
      <c r="AA353" s="5">
        <v>42416</v>
      </c>
      <c r="AB353" s="4" t="s">
        <v>1149</v>
      </c>
      <c r="AC353" s="146" t="s">
        <v>2316</v>
      </c>
    </row>
    <row r="354" spans="1:29" s="4" customFormat="1">
      <c r="A354" s="4" t="s">
        <v>27</v>
      </c>
      <c r="B354" s="4" t="s">
        <v>28</v>
      </c>
      <c r="C354" s="4" t="s">
        <v>1136</v>
      </c>
      <c r="D354" s="5">
        <v>42416</v>
      </c>
      <c r="E354" s="5">
        <v>42446</v>
      </c>
      <c r="F354" s="130">
        <v>0</v>
      </c>
      <c r="G354" s="130">
        <v>0</v>
      </c>
      <c r="I354" s="4" t="s">
        <v>30</v>
      </c>
      <c r="K354" s="148" t="s">
        <v>94</v>
      </c>
      <c r="M354" s="4" t="s">
        <v>32</v>
      </c>
      <c r="N354" s="4" t="s">
        <v>186</v>
      </c>
      <c r="O354" s="4" t="s">
        <v>187</v>
      </c>
      <c r="P354" s="4" t="s">
        <v>48</v>
      </c>
      <c r="Q354" s="4">
        <v>1</v>
      </c>
      <c r="R354" s="130">
        <v>10.39</v>
      </c>
      <c r="S354" s="130">
        <f t="shared" si="18"/>
        <v>10.39</v>
      </c>
      <c r="T354" s="130">
        <f t="shared" si="19"/>
        <v>1.870000000000001</v>
      </c>
      <c r="U354" s="130">
        <v>8.52</v>
      </c>
      <c r="V354" s="130">
        <f t="shared" si="20"/>
        <v>8.52</v>
      </c>
      <c r="W354" s="5">
        <v>42420</v>
      </c>
      <c r="X354" s="4" t="s">
        <v>95</v>
      </c>
      <c r="Y354" s="4" t="s">
        <v>96</v>
      </c>
      <c r="Z354" s="4" t="s">
        <v>78</v>
      </c>
      <c r="AA354" s="5">
        <v>42416</v>
      </c>
      <c r="AB354" s="4" t="s">
        <v>1153</v>
      </c>
      <c r="AC354" s="146" t="s">
        <v>2302</v>
      </c>
    </row>
    <row r="355" spans="1:29" s="4" customFormat="1">
      <c r="A355" s="4" t="s">
        <v>27</v>
      </c>
      <c r="B355" s="4" t="s">
        <v>28</v>
      </c>
      <c r="C355" s="4" t="s">
        <v>1136</v>
      </c>
      <c r="D355" s="5">
        <v>42416</v>
      </c>
      <c r="E355" s="5">
        <v>42446</v>
      </c>
      <c r="F355" s="130">
        <v>0</v>
      </c>
      <c r="G355" s="130">
        <v>0</v>
      </c>
      <c r="I355" s="4" t="s">
        <v>30</v>
      </c>
      <c r="K355" s="148" t="s">
        <v>94</v>
      </c>
      <c r="M355" s="4" t="s">
        <v>32</v>
      </c>
      <c r="N355" s="4" t="s">
        <v>186</v>
      </c>
      <c r="O355" s="4" t="s">
        <v>187</v>
      </c>
      <c r="P355" s="4" t="s">
        <v>48</v>
      </c>
      <c r="Q355" s="4">
        <v>1</v>
      </c>
      <c r="R355" s="130">
        <v>10.39</v>
      </c>
      <c r="S355" s="130">
        <f t="shared" si="18"/>
        <v>10.39</v>
      </c>
      <c r="T355" s="130">
        <f t="shared" si="19"/>
        <v>1.870000000000001</v>
      </c>
      <c r="U355" s="130">
        <v>8.52</v>
      </c>
      <c r="V355" s="130">
        <f t="shared" si="20"/>
        <v>8.52</v>
      </c>
      <c r="W355" s="5">
        <v>42420</v>
      </c>
      <c r="X355" s="4" t="s">
        <v>95</v>
      </c>
      <c r="Y355" s="4" t="s">
        <v>96</v>
      </c>
      <c r="Z355" s="4" t="s">
        <v>78</v>
      </c>
      <c r="AA355" s="5">
        <v>42416</v>
      </c>
      <c r="AB355" s="4" t="s">
        <v>1154</v>
      </c>
      <c r="AC355" s="146" t="s">
        <v>2302</v>
      </c>
    </row>
    <row r="356" spans="1:29" s="4" customFormat="1">
      <c r="A356" s="4" t="s">
        <v>27</v>
      </c>
      <c r="B356" s="4" t="s">
        <v>28</v>
      </c>
      <c r="C356" s="4" t="s">
        <v>1136</v>
      </c>
      <c r="D356" s="5">
        <v>42416</v>
      </c>
      <c r="E356" s="5">
        <v>42446</v>
      </c>
      <c r="F356" s="130">
        <v>0</v>
      </c>
      <c r="G356" s="130">
        <v>0</v>
      </c>
      <c r="I356" s="4" t="s">
        <v>30</v>
      </c>
      <c r="K356" s="148" t="s">
        <v>94</v>
      </c>
      <c r="M356" s="4" t="s">
        <v>32</v>
      </c>
      <c r="N356" s="4" t="s">
        <v>186</v>
      </c>
      <c r="O356" s="4" t="s">
        <v>187</v>
      </c>
      <c r="P356" s="4" t="s">
        <v>48</v>
      </c>
      <c r="Q356" s="4">
        <v>1</v>
      </c>
      <c r="R356" s="130">
        <v>10.39</v>
      </c>
      <c r="S356" s="130">
        <f t="shared" si="18"/>
        <v>10.39</v>
      </c>
      <c r="T356" s="130">
        <f t="shared" si="19"/>
        <v>1.870000000000001</v>
      </c>
      <c r="U356" s="130">
        <v>8.52</v>
      </c>
      <c r="V356" s="130">
        <f t="shared" si="20"/>
        <v>8.52</v>
      </c>
      <c r="W356" s="5">
        <v>42420</v>
      </c>
      <c r="X356" s="4" t="s">
        <v>95</v>
      </c>
      <c r="Y356" s="4" t="s">
        <v>96</v>
      </c>
      <c r="Z356" s="4" t="s">
        <v>78</v>
      </c>
      <c r="AA356" s="5">
        <v>42416</v>
      </c>
      <c r="AB356" s="4" t="s">
        <v>1155</v>
      </c>
      <c r="AC356" s="146" t="s">
        <v>2302</v>
      </c>
    </row>
    <row r="357" spans="1:29" s="4" customFormat="1">
      <c r="A357" s="4" t="s">
        <v>27</v>
      </c>
      <c r="B357" s="4" t="s">
        <v>28</v>
      </c>
      <c r="C357" s="4" t="s">
        <v>1136</v>
      </c>
      <c r="D357" s="5">
        <v>42416</v>
      </c>
      <c r="E357" s="5">
        <v>42446</v>
      </c>
      <c r="F357" s="130">
        <v>0</v>
      </c>
      <c r="G357" s="130">
        <v>0</v>
      </c>
      <c r="I357" s="4" t="s">
        <v>30</v>
      </c>
      <c r="K357" s="148" t="s">
        <v>94</v>
      </c>
      <c r="M357" s="4" t="s">
        <v>32</v>
      </c>
      <c r="N357" s="4" t="s">
        <v>186</v>
      </c>
      <c r="O357" s="4" t="s">
        <v>187</v>
      </c>
      <c r="P357" s="4" t="s">
        <v>48</v>
      </c>
      <c r="Q357" s="4">
        <v>1</v>
      </c>
      <c r="R357" s="130">
        <v>10.39</v>
      </c>
      <c r="S357" s="130">
        <f t="shared" si="18"/>
        <v>10.39</v>
      </c>
      <c r="T357" s="130">
        <f t="shared" si="19"/>
        <v>1.870000000000001</v>
      </c>
      <c r="U357" s="130">
        <v>8.52</v>
      </c>
      <c r="V357" s="130">
        <f t="shared" si="20"/>
        <v>8.52</v>
      </c>
      <c r="W357" s="5">
        <v>42420</v>
      </c>
      <c r="X357" s="4" t="s">
        <v>95</v>
      </c>
      <c r="Y357" s="4" t="s">
        <v>96</v>
      </c>
      <c r="Z357" s="4" t="s">
        <v>78</v>
      </c>
      <c r="AA357" s="5">
        <v>42416</v>
      </c>
      <c r="AB357" s="4" t="s">
        <v>1157</v>
      </c>
      <c r="AC357" s="146" t="s">
        <v>2302</v>
      </c>
    </row>
    <row r="358" spans="1:29" s="4" customFormat="1">
      <c r="A358" s="4" t="s">
        <v>27</v>
      </c>
      <c r="B358" s="4" t="s">
        <v>28</v>
      </c>
      <c r="C358" s="4" t="s">
        <v>1136</v>
      </c>
      <c r="D358" s="5">
        <v>42416</v>
      </c>
      <c r="E358" s="5">
        <v>42446</v>
      </c>
      <c r="F358" s="130">
        <v>0</v>
      </c>
      <c r="G358" s="130">
        <v>0</v>
      </c>
      <c r="I358" s="4" t="s">
        <v>30</v>
      </c>
      <c r="K358" s="148" t="s">
        <v>94</v>
      </c>
      <c r="M358" s="4" t="s">
        <v>32</v>
      </c>
      <c r="N358" s="4" t="s">
        <v>186</v>
      </c>
      <c r="O358" s="4" t="s">
        <v>187</v>
      </c>
      <c r="P358" s="4" t="s">
        <v>48</v>
      </c>
      <c r="Q358" s="4">
        <v>1</v>
      </c>
      <c r="R358" s="130">
        <v>10.39</v>
      </c>
      <c r="S358" s="130">
        <f t="shared" si="18"/>
        <v>10.39</v>
      </c>
      <c r="T358" s="130">
        <f t="shared" si="19"/>
        <v>1.870000000000001</v>
      </c>
      <c r="U358" s="130">
        <v>8.52</v>
      </c>
      <c r="V358" s="130">
        <f t="shared" si="20"/>
        <v>8.52</v>
      </c>
      <c r="W358" s="5">
        <v>42420</v>
      </c>
      <c r="X358" s="4" t="s">
        <v>95</v>
      </c>
      <c r="Y358" s="4" t="s">
        <v>96</v>
      </c>
      <c r="Z358" s="4" t="s">
        <v>78</v>
      </c>
      <c r="AA358" s="5">
        <v>42416</v>
      </c>
      <c r="AB358" s="4" t="s">
        <v>1158</v>
      </c>
      <c r="AC358" s="146" t="s">
        <v>2302</v>
      </c>
    </row>
    <row r="359" spans="1:29" s="4" customFormat="1">
      <c r="A359" s="4" t="s">
        <v>27</v>
      </c>
      <c r="B359" s="4" t="s">
        <v>28</v>
      </c>
      <c r="C359" s="4" t="s">
        <v>1136</v>
      </c>
      <c r="D359" s="5">
        <v>42416</v>
      </c>
      <c r="E359" s="5">
        <v>42446</v>
      </c>
      <c r="F359" s="130">
        <v>0</v>
      </c>
      <c r="G359" s="130">
        <v>0</v>
      </c>
      <c r="I359" s="4" t="s">
        <v>30</v>
      </c>
      <c r="K359" s="148" t="s">
        <v>94</v>
      </c>
      <c r="M359" s="4" t="s">
        <v>32</v>
      </c>
      <c r="N359" s="4" t="s">
        <v>186</v>
      </c>
      <c r="O359" s="4" t="s">
        <v>187</v>
      </c>
      <c r="P359" s="4" t="s">
        <v>48</v>
      </c>
      <c r="Q359" s="4">
        <v>1</v>
      </c>
      <c r="R359" s="130">
        <v>10.39</v>
      </c>
      <c r="S359" s="130">
        <f t="shared" si="18"/>
        <v>10.39</v>
      </c>
      <c r="T359" s="130">
        <f t="shared" si="19"/>
        <v>1.870000000000001</v>
      </c>
      <c r="U359" s="130">
        <v>8.52</v>
      </c>
      <c r="V359" s="130">
        <f t="shared" si="20"/>
        <v>8.52</v>
      </c>
      <c r="W359" s="5">
        <v>42420</v>
      </c>
      <c r="X359" s="4" t="s">
        <v>95</v>
      </c>
      <c r="Y359" s="4" t="s">
        <v>96</v>
      </c>
      <c r="Z359" s="4" t="s">
        <v>78</v>
      </c>
      <c r="AA359" s="5">
        <v>42416</v>
      </c>
      <c r="AB359" s="4" t="s">
        <v>1159</v>
      </c>
      <c r="AC359" s="146" t="s">
        <v>2302</v>
      </c>
    </row>
    <row r="360" spans="1:29" s="4" customFormat="1">
      <c r="A360" s="4" t="s">
        <v>27</v>
      </c>
      <c r="B360" s="4" t="s">
        <v>28</v>
      </c>
      <c r="C360" s="4" t="s">
        <v>1136</v>
      </c>
      <c r="D360" s="5">
        <v>42416</v>
      </c>
      <c r="E360" s="5">
        <v>42446</v>
      </c>
      <c r="F360" s="130">
        <v>0</v>
      </c>
      <c r="G360" s="130">
        <v>0</v>
      </c>
      <c r="I360" s="4" t="s">
        <v>30</v>
      </c>
      <c r="K360" s="148" t="s">
        <v>94</v>
      </c>
      <c r="M360" s="4" t="s">
        <v>32</v>
      </c>
      <c r="N360" s="4" t="s">
        <v>186</v>
      </c>
      <c r="O360" s="4" t="s">
        <v>187</v>
      </c>
      <c r="P360" s="4" t="s">
        <v>48</v>
      </c>
      <c r="Q360" s="4">
        <v>1</v>
      </c>
      <c r="R360" s="130">
        <v>10.39</v>
      </c>
      <c r="S360" s="130">
        <f t="shared" si="18"/>
        <v>10.39</v>
      </c>
      <c r="T360" s="130">
        <f t="shared" si="19"/>
        <v>1.870000000000001</v>
      </c>
      <c r="U360" s="130">
        <v>8.52</v>
      </c>
      <c r="V360" s="130">
        <f t="shared" si="20"/>
        <v>8.52</v>
      </c>
      <c r="W360" s="5">
        <v>42420</v>
      </c>
      <c r="X360" s="4" t="s">
        <v>95</v>
      </c>
      <c r="Y360" s="4" t="s">
        <v>96</v>
      </c>
      <c r="Z360" s="4" t="s">
        <v>78</v>
      </c>
      <c r="AA360" s="5">
        <v>42416</v>
      </c>
      <c r="AB360" s="4" t="s">
        <v>1160</v>
      </c>
      <c r="AC360" s="146" t="s">
        <v>2302</v>
      </c>
    </row>
    <row r="361" spans="1:29" s="4" customFormat="1">
      <c r="A361" s="4" t="s">
        <v>27</v>
      </c>
      <c r="B361" s="4" t="s">
        <v>28</v>
      </c>
      <c r="C361" s="4" t="s">
        <v>1136</v>
      </c>
      <c r="D361" s="5">
        <v>42416</v>
      </c>
      <c r="E361" s="5">
        <v>42446</v>
      </c>
      <c r="F361" s="130">
        <v>0</v>
      </c>
      <c r="G361" s="130">
        <v>0</v>
      </c>
      <c r="I361" s="4" t="s">
        <v>30</v>
      </c>
      <c r="K361" s="148" t="s">
        <v>94</v>
      </c>
      <c r="M361" s="4" t="s">
        <v>32</v>
      </c>
      <c r="N361" s="4" t="s">
        <v>186</v>
      </c>
      <c r="O361" s="4" t="s">
        <v>187</v>
      </c>
      <c r="P361" s="4" t="s">
        <v>48</v>
      </c>
      <c r="Q361" s="4">
        <v>1</v>
      </c>
      <c r="R361" s="130">
        <v>10.39</v>
      </c>
      <c r="S361" s="130">
        <f t="shared" si="18"/>
        <v>10.39</v>
      </c>
      <c r="T361" s="130">
        <f t="shared" si="19"/>
        <v>1.870000000000001</v>
      </c>
      <c r="U361" s="130">
        <v>8.52</v>
      </c>
      <c r="V361" s="130">
        <f t="shared" si="20"/>
        <v>8.52</v>
      </c>
      <c r="W361" s="5">
        <v>42420</v>
      </c>
      <c r="X361" s="4" t="s">
        <v>95</v>
      </c>
      <c r="Y361" s="4" t="s">
        <v>96</v>
      </c>
      <c r="Z361" s="4" t="s">
        <v>78</v>
      </c>
      <c r="AA361" s="5">
        <v>42416</v>
      </c>
      <c r="AB361" s="4" t="s">
        <v>1161</v>
      </c>
      <c r="AC361" s="146" t="s">
        <v>2302</v>
      </c>
    </row>
    <row r="362" spans="1:29" s="4" customFormat="1">
      <c r="A362" s="4" t="s">
        <v>27</v>
      </c>
      <c r="B362" s="4" t="s">
        <v>28</v>
      </c>
      <c r="C362" s="4" t="s">
        <v>1136</v>
      </c>
      <c r="D362" s="5">
        <v>42416</v>
      </c>
      <c r="E362" s="5">
        <v>42446</v>
      </c>
      <c r="F362" s="130">
        <v>0</v>
      </c>
      <c r="G362" s="130">
        <v>0</v>
      </c>
      <c r="I362" s="4" t="s">
        <v>30</v>
      </c>
      <c r="K362" s="148" t="s">
        <v>94</v>
      </c>
      <c r="M362" s="4" t="s">
        <v>32</v>
      </c>
      <c r="N362" s="4" t="s">
        <v>186</v>
      </c>
      <c r="O362" s="4" t="s">
        <v>187</v>
      </c>
      <c r="P362" s="4" t="s">
        <v>48</v>
      </c>
      <c r="Q362" s="4">
        <v>1</v>
      </c>
      <c r="R362" s="130">
        <v>10.39</v>
      </c>
      <c r="S362" s="130">
        <f t="shared" si="18"/>
        <v>10.39</v>
      </c>
      <c r="T362" s="130">
        <f t="shared" si="19"/>
        <v>1.870000000000001</v>
      </c>
      <c r="U362" s="130">
        <v>8.52</v>
      </c>
      <c r="V362" s="130">
        <f t="shared" si="20"/>
        <v>8.52</v>
      </c>
      <c r="W362" s="5">
        <v>42420</v>
      </c>
      <c r="X362" s="4" t="s">
        <v>95</v>
      </c>
      <c r="Y362" s="4" t="s">
        <v>96</v>
      </c>
      <c r="Z362" s="4" t="s">
        <v>78</v>
      </c>
      <c r="AA362" s="5">
        <v>42416</v>
      </c>
      <c r="AB362" s="4" t="s">
        <v>1162</v>
      </c>
      <c r="AC362" s="146" t="s">
        <v>2302</v>
      </c>
    </row>
    <row r="363" spans="1:29" s="4" customFormat="1">
      <c r="A363" s="4" t="s">
        <v>27</v>
      </c>
      <c r="B363" s="4" t="s">
        <v>28</v>
      </c>
      <c r="C363" s="4" t="s">
        <v>1136</v>
      </c>
      <c r="D363" s="5">
        <v>42416</v>
      </c>
      <c r="E363" s="5">
        <v>42446</v>
      </c>
      <c r="F363" s="130">
        <v>0</v>
      </c>
      <c r="G363" s="130">
        <v>0</v>
      </c>
      <c r="I363" s="4" t="s">
        <v>30</v>
      </c>
      <c r="K363" s="148" t="s">
        <v>94</v>
      </c>
      <c r="M363" s="4" t="s">
        <v>32</v>
      </c>
      <c r="N363" s="4" t="s">
        <v>186</v>
      </c>
      <c r="O363" s="4" t="s">
        <v>187</v>
      </c>
      <c r="P363" s="4" t="s">
        <v>48</v>
      </c>
      <c r="Q363" s="4">
        <v>1</v>
      </c>
      <c r="R363" s="130">
        <v>10.39</v>
      </c>
      <c r="S363" s="130">
        <f t="shared" si="18"/>
        <v>10.39</v>
      </c>
      <c r="T363" s="130">
        <f t="shared" si="19"/>
        <v>1.870000000000001</v>
      </c>
      <c r="U363" s="130">
        <v>8.52</v>
      </c>
      <c r="V363" s="130">
        <f t="shared" si="20"/>
        <v>8.52</v>
      </c>
      <c r="W363" s="5">
        <v>42420</v>
      </c>
      <c r="X363" s="4" t="s">
        <v>95</v>
      </c>
      <c r="Y363" s="4" t="s">
        <v>96</v>
      </c>
      <c r="Z363" s="4" t="s">
        <v>78</v>
      </c>
      <c r="AA363" s="5">
        <v>42416</v>
      </c>
      <c r="AB363" s="4" t="s">
        <v>1163</v>
      </c>
      <c r="AC363" s="146" t="s">
        <v>2302</v>
      </c>
    </row>
    <row r="364" spans="1:29" s="4" customFormat="1">
      <c r="A364" s="4" t="s">
        <v>27</v>
      </c>
      <c r="B364" s="4" t="s">
        <v>28</v>
      </c>
      <c r="C364" s="4" t="s">
        <v>1136</v>
      </c>
      <c r="D364" s="5">
        <v>42416</v>
      </c>
      <c r="E364" s="5">
        <v>42446</v>
      </c>
      <c r="F364" s="130">
        <v>0</v>
      </c>
      <c r="G364" s="130">
        <v>0</v>
      </c>
      <c r="I364" s="4" t="s">
        <v>30</v>
      </c>
      <c r="K364" s="148" t="s">
        <v>94</v>
      </c>
      <c r="M364" s="4" t="s">
        <v>32</v>
      </c>
      <c r="N364" s="4" t="s">
        <v>186</v>
      </c>
      <c r="O364" s="4" t="s">
        <v>187</v>
      </c>
      <c r="P364" s="4" t="s">
        <v>48</v>
      </c>
      <c r="Q364" s="4">
        <v>1</v>
      </c>
      <c r="R364" s="130">
        <v>10.39</v>
      </c>
      <c r="S364" s="130">
        <f t="shared" si="18"/>
        <v>10.39</v>
      </c>
      <c r="T364" s="130">
        <f t="shared" si="19"/>
        <v>1.870000000000001</v>
      </c>
      <c r="U364" s="130">
        <v>8.52</v>
      </c>
      <c r="V364" s="130">
        <f t="shared" si="20"/>
        <v>8.52</v>
      </c>
      <c r="W364" s="5">
        <v>42420</v>
      </c>
      <c r="X364" s="4" t="s">
        <v>95</v>
      </c>
      <c r="Y364" s="4" t="s">
        <v>96</v>
      </c>
      <c r="Z364" s="4" t="s">
        <v>78</v>
      </c>
      <c r="AA364" s="5">
        <v>42416</v>
      </c>
      <c r="AB364" s="4" t="s">
        <v>1164</v>
      </c>
      <c r="AC364" s="146" t="s">
        <v>2302</v>
      </c>
    </row>
    <row r="365" spans="1:29" s="4" customFormat="1">
      <c r="A365" s="4" t="s">
        <v>27</v>
      </c>
      <c r="B365" s="4" t="s">
        <v>28</v>
      </c>
      <c r="C365" s="4" t="s">
        <v>1136</v>
      </c>
      <c r="D365" s="5">
        <v>42416</v>
      </c>
      <c r="E365" s="5">
        <v>42446</v>
      </c>
      <c r="F365" s="130">
        <v>0</v>
      </c>
      <c r="G365" s="130">
        <v>0</v>
      </c>
      <c r="I365" s="4" t="s">
        <v>30</v>
      </c>
      <c r="K365" s="148">
        <v>1175562</v>
      </c>
      <c r="M365" s="4" t="s">
        <v>32</v>
      </c>
      <c r="N365" s="4" t="s">
        <v>186</v>
      </c>
      <c r="O365" s="4" t="s">
        <v>187</v>
      </c>
      <c r="P365" s="4" t="s">
        <v>48</v>
      </c>
      <c r="Q365" s="4">
        <v>1</v>
      </c>
      <c r="R365" s="130">
        <v>10.39</v>
      </c>
      <c r="S365" s="130">
        <f t="shared" si="18"/>
        <v>10.39</v>
      </c>
      <c r="T365" s="130">
        <f t="shared" si="19"/>
        <v>1.870000000000001</v>
      </c>
      <c r="U365" s="130">
        <v>8.52</v>
      </c>
      <c r="V365" s="130">
        <f t="shared" si="20"/>
        <v>8.52</v>
      </c>
      <c r="W365" s="5">
        <v>42420</v>
      </c>
      <c r="X365" s="4" t="s">
        <v>786</v>
      </c>
      <c r="Y365" s="4" t="s">
        <v>787</v>
      </c>
      <c r="Z365" s="4" t="s">
        <v>38</v>
      </c>
      <c r="AA365" s="5">
        <v>42416</v>
      </c>
      <c r="AB365" s="4" t="s">
        <v>1173</v>
      </c>
      <c r="AC365" s="146" t="s">
        <v>2302</v>
      </c>
    </row>
    <row r="366" spans="1:29" s="4" customFormat="1">
      <c r="A366" s="4" t="s">
        <v>27</v>
      </c>
      <c r="B366" s="4" t="s">
        <v>28</v>
      </c>
      <c r="C366" s="4" t="s">
        <v>1136</v>
      </c>
      <c r="D366" s="5">
        <v>42416</v>
      </c>
      <c r="E366" s="5">
        <v>42446</v>
      </c>
      <c r="F366" s="130">
        <v>0</v>
      </c>
      <c r="G366" s="130">
        <v>0</v>
      </c>
      <c r="I366" s="4" t="s">
        <v>30</v>
      </c>
      <c r="K366" s="148">
        <v>375573</v>
      </c>
      <c r="M366" s="4" t="s">
        <v>32</v>
      </c>
      <c r="N366" s="4" t="s">
        <v>186</v>
      </c>
      <c r="O366" s="4" t="s">
        <v>187</v>
      </c>
      <c r="P366" s="4" t="s">
        <v>48</v>
      </c>
      <c r="Q366" s="4">
        <v>5</v>
      </c>
      <c r="R366" s="130">
        <v>10.39</v>
      </c>
      <c r="S366" s="130">
        <f t="shared" si="18"/>
        <v>51.95</v>
      </c>
      <c r="T366" s="130">
        <f t="shared" si="19"/>
        <v>9.350000000000005</v>
      </c>
      <c r="U366" s="130">
        <v>8.52</v>
      </c>
      <c r="V366" s="130">
        <f t="shared" si="20"/>
        <v>42.599999999999994</v>
      </c>
      <c r="W366" s="5">
        <v>42420</v>
      </c>
      <c r="X366" s="4" t="s">
        <v>786</v>
      </c>
      <c r="Y366" s="4" t="s">
        <v>787</v>
      </c>
      <c r="Z366" s="4" t="s">
        <v>38</v>
      </c>
      <c r="AA366" s="5">
        <v>42416</v>
      </c>
      <c r="AB366" s="4" t="s">
        <v>1170</v>
      </c>
      <c r="AC366" s="146" t="s">
        <v>2302</v>
      </c>
    </row>
    <row r="367" spans="1:29" s="4" customFormat="1">
      <c r="A367" s="4" t="s">
        <v>27</v>
      </c>
      <c r="B367" s="4" t="s">
        <v>28</v>
      </c>
      <c r="C367" s="4" t="s">
        <v>1136</v>
      </c>
      <c r="D367" s="5">
        <v>42416</v>
      </c>
      <c r="E367" s="5">
        <v>42446</v>
      </c>
      <c r="F367" s="130">
        <v>0</v>
      </c>
      <c r="G367" s="130">
        <v>0</v>
      </c>
      <c r="I367" s="4" t="s">
        <v>30</v>
      </c>
      <c r="K367" s="148"/>
      <c r="M367" s="4" t="s">
        <v>32</v>
      </c>
      <c r="N367" s="4" t="s">
        <v>186</v>
      </c>
      <c r="O367" s="4" t="s">
        <v>187</v>
      </c>
      <c r="P367" s="4" t="s">
        <v>48</v>
      </c>
      <c r="Q367" s="4">
        <v>20</v>
      </c>
      <c r="R367" s="130">
        <v>10.39</v>
      </c>
      <c r="S367" s="130">
        <f t="shared" si="18"/>
        <v>207.8</v>
      </c>
      <c r="T367" s="130">
        <f t="shared" si="19"/>
        <v>37.40000000000002</v>
      </c>
      <c r="U367" s="130">
        <v>8.52</v>
      </c>
      <c r="V367" s="130">
        <f t="shared" si="20"/>
        <v>170.39999999999998</v>
      </c>
      <c r="W367" s="5">
        <v>42420</v>
      </c>
      <c r="X367" s="4" t="s">
        <v>1150</v>
      </c>
      <c r="Y367" s="4" t="s">
        <v>1151</v>
      </c>
      <c r="Z367" s="4" t="s">
        <v>38</v>
      </c>
      <c r="AA367" s="5">
        <v>42416</v>
      </c>
      <c r="AB367" s="4" t="s">
        <v>1152</v>
      </c>
      <c r="AC367" s="146" t="s">
        <v>2302</v>
      </c>
    </row>
    <row r="368" spans="1:29" s="4" customFormat="1">
      <c r="A368" s="4" t="s">
        <v>27</v>
      </c>
      <c r="B368" s="4" t="s">
        <v>28</v>
      </c>
      <c r="C368" s="4" t="s">
        <v>1136</v>
      </c>
      <c r="D368" s="5">
        <v>42416</v>
      </c>
      <c r="E368" s="5">
        <v>42446</v>
      </c>
      <c r="F368" s="130">
        <v>0</v>
      </c>
      <c r="G368" s="130">
        <v>0</v>
      </c>
      <c r="I368" s="4" t="s">
        <v>30</v>
      </c>
      <c r="K368" s="148"/>
      <c r="M368" s="4" t="s">
        <v>32</v>
      </c>
      <c r="N368" s="4" t="s">
        <v>186</v>
      </c>
      <c r="O368" s="4" t="s">
        <v>187</v>
      </c>
      <c r="P368" s="4" t="s">
        <v>48</v>
      </c>
      <c r="Q368" s="4">
        <v>1</v>
      </c>
      <c r="R368" s="130">
        <v>10.39</v>
      </c>
      <c r="S368" s="130">
        <f t="shared" si="18"/>
        <v>10.39</v>
      </c>
      <c r="T368" s="130">
        <f t="shared" si="19"/>
        <v>1.870000000000001</v>
      </c>
      <c r="U368" s="130">
        <v>8.52</v>
      </c>
      <c r="V368" s="130">
        <f t="shared" si="20"/>
        <v>8.52</v>
      </c>
      <c r="W368" s="5">
        <v>42420</v>
      </c>
      <c r="X368" s="4" t="s">
        <v>1165</v>
      </c>
      <c r="Y368" s="4" t="s">
        <v>1166</v>
      </c>
      <c r="Z368" s="4" t="s">
        <v>51</v>
      </c>
      <c r="AA368" s="5">
        <v>42416</v>
      </c>
      <c r="AB368" s="4" t="s">
        <v>1167</v>
      </c>
      <c r="AC368" s="146" t="s">
        <v>2313</v>
      </c>
    </row>
    <row r="369" spans="1:29" s="4" customFormat="1">
      <c r="A369" s="4" t="s">
        <v>27</v>
      </c>
      <c r="B369" s="4" t="s">
        <v>28</v>
      </c>
      <c r="C369" s="4" t="s">
        <v>1136</v>
      </c>
      <c r="D369" s="5">
        <v>42416</v>
      </c>
      <c r="E369" s="5">
        <v>42446</v>
      </c>
      <c r="F369" s="130">
        <v>0</v>
      </c>
      <c r="G369" s="130">
        <v>0</v>
      </c>
      <c r="I369" s="4" t="s">
        <v>30</v>
      </c>
      <c r="K369" s="148">
        <v>67797872</v>
      </c>
      <c r="M369" s="4" t="s">
        <v>32</v>
      </c>
      <c r="N369" s="4" t="s">
        <v>46</v>
      </c>
      <c r="O369" s="4" t="s">
        <v>47</v>
      </c>
      <c r="P369" s="4" t="s">
        <v>48</v>
      </c>
      <c r="Q369" s="4">
        <v>1</v>
      </c>
      <c r="R369" s="130">
        <v>6.5</v>
      </c>
      <c r="S369" s="130">
        <f t="shared" si="18"/>
        <v>6.5</v>
      </c>
      <c r="T369" s="130">
        <f t="shared" si="19"/>
        <v>1.17</v>
      </c>
      <c r="U369" s="130">
        <v>5.33</v>
      </c>
      <c r="V369" s="130">
        <f t="shared" si="20"/>
        <v>5.33</v>
      </c>
      <c r="W369" s="5">
        <v>42420</v>
      </c>
      <c r="X369" s="4" t="s">
        <v>59</v>
      </c>
      <c r="Y369" s="4" t="s">
        <v>60</v>
      </c>
      <c r="Z369" s="4" t="s">
        <v>61</v>
      </c>
      <c r="AA369" s="5">
        <v>42416</v>
      </c>
      <c r="AB369" s="4" t="s">
        <v>1142</v>
      </c>
      <c r="AC369" s="146" t="s">
        <v>2302</v>
      </c>
    </row>
    <row r="370" spans="1:29" s="4" customFormat="1">
      <c r="A370" s="4" t="s">
        <v>27</v>
      </c>
      <c r="B370" s="4" t="s">
        <v>28</v>
      </c>
      <c r="C370" s="4" t="s">
        <v>1136</v>
      </c>
      <c r="D370" s="5">
        <v>42416</v>
      </c>
      <c r="E370" s="5">
        <v>42446</v>
      </c>
      <c r="F370" s="130">
        <v>0</v>
      </c>
      <c r="G370" s="130">
        <v>0</v>
      </c>
      <c r="I370" s="4" t="s">
        <v>30</v>
      </c>
      <c r="K370" s="148" t="s">
        <v>94</v>
      </c>
      <c r="M370" s="4" t="s">
        <v>32</v>
      </c>
      <c r="N370" s="4" t="s">
        <v>46</v>
      </c>
      <c r="O370" s="4" t="s">
        <v>47</v>
      </c>
      <c r="P370" s="4" t="s">
        <v>48</v>
      </c>
      <c r="Q370" s="4">
        <v>1</v>
      </c>
      <c r="R370" s="130">
        <v>6.5</v>
      </c>
      <c r="S370" s="130">
        <f t="shared" si="18"/>
        <v>6.5</v>
      </c>
      <c r="T370" s="130">
        <f t="shared" si="19"/>
        <v>1.17</v>
      </c>
      <c r="U370" s="130">
        <v>5.33</v>
      </c>
      <c r="V370" s="130">
        <f t="shared" si="20"/>
        <v>5.33</v>
      </c>
      <c r="W370" s="5">
        <v>42420</v>
      </c>
      <c r="X370" s="4" t="s">
        <v>378</v>
      </c>
      <c r="Y370" s="4" t="s">
        <v>379</v>
      </c>
      <c r="Z370" s="4" t="s">
        <v>291</v>
      </c>
      <c r="AA370" s="5">
        <v>42416</v>
      </c>
      <c r="AB370" s="4" t="s">
        <v>1156</v>
      </c>
      <c r="AC370" s="146" t="s">
        <v>2302</v>
      </c>
    </row>
    <row r="371" spans="1:29" s="4" customFormat="1">
      <c r="A371" s="4" t="s">
        <v>27</v>
      </c>
      <c r="B371" s="4" t="s">
        <v>28</v>
      </c>
      <c r="C371" s="4" t="s">
        <v>1136</v>
      </c>
      <c r="D371" s="5">
        <v>42416</v>
      </c>
      <c r="E371" s="5">
        <v>42446</v>
      </c>
      <c r="F371" s="130">
        <v>0</v>
      </c>
      <c r="G371" s="130">
        <v>0</v>
      </c>
      <c r="I371" s="4" t="s">
        <v>30</v>
      </c>
      <c r="K371" s="148" t="s">
        <v>1168</v>
      </c>
      <c r="M371" s="4" t="s">
        <v>32</v>
      </c>
      <c r="N371" s="4" t="s">
        <v>186</v>
      </c>
      <c r="O371" s="4" t="s">
        <v>187</v>
      </c>
      <c r="P371" s="4" t="s">
        <v>48</v>
      </c>
      <c r="Q371" s="4">
        <v>1</v>
      </c>
      <c r="R371" s="130">
        <v>10.39</v>
      </c>
      <c r="S371" s="130">
        <f t="shared" si="18"/>
        <v>10.39</v>
      </c>
      <c r="T371" s="130">
        <f t="shared" si="19"/>
        <v>1.870000000000001</v>
      </c>
      <c r="U371" s="130">
        <v>8.52</v>
      </c>
      <c r="V371" s="130">
        <f t="shared" si="20"/>
        <v>8.52</v>
      </c>
      <c r="W371" s="5">
        <v>42420</v>
      </c>
      <c r="X371" s="4" t="s">
        <v>935</v>
      </c>
      <c r="Y371" s="4" t="s">
        <v>936</v>
      </c>
      <c r="Z371" s="4" t="s">
        <v>38</v>
      </c>
      <c r="AA371" s="5">
        <v>42416</v>
      </c>
      <c r="AB371" s="4" t="s">
        <v>1169</v>
      </c>
      <c r="AC371" s="146" t="s">
        <v>2302</v>
      </c>
    </row>
    <row r="372" spans="1:29" s="4" customFormat="1">
      <c r="A372" s="4" t="s">
        <v>27</v>
      </c>
      <c r="B372" s="4" t="s">
        <v>28</v>
      </c>
      <c r="C372" s="4" t="s">
        <v>1136</v>
      </c>
      <c r="D372" s="5">
        <v>42416</v>
      </c>
      <c r="E372" s="5">
        <v>42446</v>
      </c>
      <c r="F372" s="130">
        <v>0</v>
      </c>
      <c r="G372" s="130">
        <v>0</v>
      </c>
      <c r="I372" s="4" t="s">
        <v>30</v>
      </c>
      <c r="K372" s="148"/>
      <c r="M372" s="4" t="s">
        <v>32</v>
      </c>
      <c r="N372" s="4" t="s">
        <v>186</v>
      </c>
      <c r="O372" s="4" t="s">
        <v>187</v>
      </c>
      <c r="P372" s="4" t="s">
        <v>48</v>
      </c>
      <c r="Q372" s="4">
        <v>8</v>
      </c>
      <c r="R372" s="130">
        <v>10.39</v>
      </c>
      <c r="S372" s="130">
        <f t="shared" si="18"/>
        <v>83.12</v>
      </c>
      <c r="T372" s="130">
        <f t="shared" si="19"/>
        <v>14.960000000000008</v>
      </c>
      <c r="U372" s="130">
        <v>8.52</v>
      </c>
      <c r="V372" s="130">
        <f t="shared" si="20"/>
        <v>68.16</v>
      </c>
      <c r="W372" s="5">
        <v>42420</v>
      </c>
      <c r="X372" s="4" t="s">
        <v>1143</v>
      </c>
      <c r="Y372" s="4" t="s">
        <v>1144</v>
      </c>
      <c r="Z372" s="4" t="s">
        <v>51</v>
      </c>
      <c r="AA372" s="5">
        <v>42416</v>
      </c>
      <c r="AB372" s="4" t="s">
        <v>1145</v>
      </c>
      <c r="AC372" s="146" t="s">
        <v>2321</v>
      </c>
    </row>
    <row r="373" spans="1:29" s="4" customFormat="1">
      <c r="A373" s="4" t="s">
        <v>27</v>
      </c>
      <c r="B373" s="4" t="s">
        <v>28</v>
      </c>
      <c r="C373" s="4" t="s">
        <v>1180</v>
      </c>
      <c r="D373" s="5">
        <v>42417</v>
      </c>
      <c r="E373" s="5">
        <v>42447</v>
      </c>
      <c r="F373" s="130">
        <v>18.05</v>
      </c>
      <c r="G373" s="130">
        <v>0</v>
      </c>
      <c r="I373" s="4" t="s">
        <v>30</v>
      </c>
      <c r="K373" s="148" t="s">
        <v>1181</v>
      </c>
      <c r="M373" s="4" t="s">
        <v>32</v>
      </c>
      <c r="N373" s="4" t="s">
        <v>257</v>
      </c>
      <c r="O373" s="4" t="s">
        <v>258</v>
      </c>
      <c r="P373" s="4" t="s">
        <v>259</v>
      </c>
      <c r="Q373" s="4">
        <v>2</v>
      </c>
      <c r="R373" s="130">
        <v>7.75</v>
      </c>
      <c r="S373" s="130">
        <f t="shared" si="18"/>
        <v>15.5</v>
      </c>
      <c r="T373" s="130">
        <f t="shared" si="19"/>
        <v>2.7799999999999994</v>
      </c>
      <c r="U373" s="130">
        <v>6.36</v>
      </c>
      <c r="V373" s="130">
        <f t="shared" si="20"/>
        <v>12.72</v>
      </c>
      <c r="W373" s="5">
        <v>42420</v>
      </c>
      <c r="X373" s="4" t="s">
        <v>1182</v>
      </c>
      <c r="Y373" s="4" t="s">
        <v>1183</v>
      </c>
      <c r="Z373" s="4" t="s">
        <v>303</v>
      </c>
      <c r="AA373" s="5">
        <v>42417</v>
      </c>
      <c r="AB373" s="4" t="s">
        <v>1184</v>
      </c>
      <c r="AC373" s="146" t="s">
        <v>2310</v>
      </c>
    </row>
    <row r="374" spans="1:29" s="4" customFormat="1">
      <c r="A374" s="4" t="s">
        <v>27</v>
      </c>
      <c r="B374" s="4" t="s">
        <v>28</v>
      </c>
      <c r="C374" s="4" t="s">
        <v>1180</v>
      </c>
      <c r="D374" s="5">
        <v>42417</v>
      </c>
      <c r="E374" s="5">
        <v>42447</v>
      </c>
      <c r="F374" s="130">
        <v>0</v>
      </c>
      <c r="G374" s="130">
        <v>0</v>
      </c>
      <c r="I374" s="4" t="s">
        <v>30</v>
      </c>
      <c r="K374" s="148" t="s">
        <v>68</v>
      </c>
      <c r="M374" s="4" t="s">
        <v>32</v>
      </c>
      <c r="N374" s="4" t="s">
        <v>46</v>
      </c>
      <c r="O374" s="4" t="s">
        <v>47</v>
      </c>
      <c r="P374" s="4" t="s">
        <v>48</v>
      </c>
      <c r="Q374" s="4">
        <v>1</v>
      </c>
      <c r="R374" s="130">
        <v>6.5</v>
      </c>
      <c r="S374" s="130">
        <f t="shared" si="18"/>
        <v>6.5</v>
      </c>
      <c r="T374" s="130">
        <f t="shared" si="19"/>
        <v>1.17</v>
      </c>
      <c r="U374" s="130">
        <v>5.33</v>
      </c>
      <c r="V374" s="130">
        <f t="shared" si="20"/>
        <v>5.33</v>
      </c>
      <c r="W374" s="5">
        <v>42420</v>
      </c>
      <c r="X374" s="4" t="s">
        <v>1185</v>
      </c>
      <c r="Y374" s="4" t="s">
        <v>1186</v>
      </c>
      <c r="Z374" s="4" t="s">
        <v>38</v>
      </c>
      <c r="AA374" s="5">
        <v>42417</v>
      </c>
      <c r="AB374" s="4" t="s">
        <v>1187</v>
      </c>
      <c r="AC374" s="146" t="s">
        <v>2302</v>
      </c>
    </row>
    <row r="375" spans="1:29" s="4" customFormat="1">
      <c r="A375" s="4" t="s">
        <v>27</v>
      </c>
      <c r="B375" s="4" t="s">
        <v>28</v>
      </c>
      <c r="C375" s="4" t="s">
        <v>1188</v>
      </c>
      <c r="D375" s="5">
        <v>42417</v>
      </c>
      <c r="E375" s="5">
        <v>42447</v>
      </c>
      <c r="F375" s="130">
        <v>131.03</v>
      </c>
      <c r="G375" s="130">
        <v>0</v>
      </c>
      <c r="I375" s="4" t="s">
        <v>30</v>
      </c>
      <c r="K375" s="148">
        <v>3574345096990</v>
      </c>
      <c r="M375" s="4" t="s">
        <v>32</v>
      </c>
      <c r="N375" s="4" t="s">
        <v>46</v>
      </c>
      <c r="O375" s="4" t="s">
        <v>47</v>
      </c>
      <c r="P375" s="4" t="s">
        <v>48</v>
      </c>
      <c r="Q375" s="4">
        <v>1</v>
      </c>
      <c r="R375" s="130">
        <v>6.5</v>
      </c>
      <c r="S375" s="130">
        <f t="shared" si="18"/>
        <v>6.5</v>
      </c>
      <c r="T375" s="130">
        <f t="shared" si="19"/>
        <v>1.17</v>
      </c>
      <c r="U375" s="130">
        <v>5.33</v>
      </c>
      <c r="V375" s="130">
        <f t="shared" si="20"/>
        <v>5.33</v>
      </c>
      <c r="W375" s="5">
        <v>42420</v>
      </c>
      <c r="X375" s="4" t="s">
        <v>137</v>
      </c>
      <c r="Y375" s="4" t="s">
        <v>138</v>
      </c>
      <c r="Z375" s="4" t="s">
        <v>139</v>
      </c>
      <c r="AA375" s="5">
        <v>42417</v>
      </c>
      <c r="AB375" s="4" t="s">
        <v>1189</v>
      </c>
      <c r="AC375" s="146" t="s">
        <v>2302</v>
      </c>
    </row>
    <row r="376" spans="1:29" s="4" customFormat="1">
      <c r="A376" s="4" t="s">
        <v>27</v>
      </c>
      <c r="B376" s="4" t="s">
        <v>28</v>
      </c>
      <c r="C376" s="4" t="s">
        <v>1188</v>
      </c>
      <c r="D376" s="5">
        <v>42417</v>
      </c>
      <c r="E376" s="5">
        <v>42447</v>
      </c>
      <c r="F376" s="130">
        <v>0</v>
      </c>
      <c r="G376" s="130">
        <v>0</v>
      </c>
      <c r="I376" s="4" t="s">
        <v>30</v>
      </c>
      <c r="K376" s="148" t="s">
        <v>1193</v>
      </c>
      <c r="M376" s="4" t="s">
        <v>32</v>
      </c>
      <c r="N376" s="4" t="s">
        <v>46</v>
      </c>
      <c r="O376" s="4" t="s">
        <v>47</v>
      </c>
      <c r="P376" s="4" t="s">
        <v>48</v>
      </c>
      <c r="Q376" s="4">
        <v>1</v>
      </c>
      <c r="R376" s="130">
        <v>6.5</v>
      </c>
      <c r="S376" s="130">
        <f t="shared" si="18"/>
        <v>6.5</v>
      </c>
      <c r="T376" s="130">
        <f t="shared" si="19"/>
        <v>1.17</v>
      </c>
      <c r="U376" s="130">
        <v>5.33</v>
      </c>
      <c r="V376" s="130">
        <f t="shared" si="20"/>
        <v>5.33</v>
      </c>
      <c r="W376" s="5">
        <v>42420</v>
      </c>
      <c r="X376" s="4" t="s">
        <v>634</v>
      </c>
      <c r="Y376" s="4" t="s">
        <v>635</v>
      </c>
      <c r="Z376" s="4" t="s">
        <v>139</v>
      </c>
      <c r="AA376" s="5">
        <v>42417</v>
      </c>
      <c r="AB376" s="4" t="s">
        <v>1194</v>
      </c>
      <c r="AC376" s="146" t="s">
        <v>2302</v>
      </c>
    </row>
    <row r="377" spans="1:29" s="4" customFormat="1">
      <c r="A377" s="4" t="s">
        <v>27</v>
      </c>
      <c r="B377" s="4" t="s">
        <v>28</v>
      </c>
      <c r="C377" s="4" t="s">
        <v>1188</v>
      </c>
      <c r="D377" s="5">
        <v>42417</v>
      </c>
      <c r="E377" s="5">
        <v>42447</v>
      </c>
      <c r="F377" s="130">
        <v>0</v>
      </c>
      <c r="G377" s="130">
        <v>0</v>
      </c>
      <c r="I377" s="4" t="s">
        <v>30</v>
      </c>
      <c r="K377" s="148" t="s">
        <v>1190</v>
      </c>
      <c r="M377" s="4" t="s">
        <v>32</v>
      </c>
      <c r="N377" s="4" t="s">
        <v>186</v>
      </c>
      <c r="O377" s="4" t="s">
        <v>187</v>
      </c>
      <c r="P377" s="4" t="s">
        <v>48</v>
      </c>
      <c r="Q377" s="4">
        <v>6</v>
      </c>
      <c r="R377" s="130">
        <v>10.39</v>
      </c>
      <c r="S377" s="130">
        <f t="shared" si="18"/>
        <v>62.34</v>
      </c>
      <c r="T377" s="130">
        <f t="shared" si="19"/>
        <v>11.220000000000006</v>
      </c>
      <c r="U377" s="130">
        <v>8.52</v>
      </c>
      <c r="V377" s="130">
        <f t="shared" si="20"/>
        <v>51.12</v>
      </c>
      <c r="W377" s="5">
        <v>42420</v>
      </c>
      <c r="X377" s="4" t="s">
        <v>309</v>
      </c>
      <c r="Y377" s="4" t="s">
        <v>310</v>
      </c>
      <c r="Z377" s="4" t="s">
        <v>139</v>
      </c>
      <c r="AA377" s="5">
        <v>42417</v>
      </c>
      <c r="AB377" s="4" t="s">
        <v>1191</v>
      </c>
      <c r="AC377" s="146" t="s">
        <v>2302</v>
      </c>
    </row>
    <row r="378" spans="1:29" s="4" customFormat="1">
      <c r="A378" s="4" t="s">
        <v>27</v>
      </c>
      <c r="B378" s="4" t="s">
        <v>28</v>
      </c>
      <c r="C378" s="4" t="s">
        <v>1188</v>
      </c>
      <c r="D378" s="5">
        <v>42417</v>
      </c>
      <c r="E378" s="5">
        <v>42447</v>
      </c>
      <c r="F378" s="130">
        <v>0</v>
      </c>
      <c r="G378" s="130">
        <v>0</v>
      </c>
      <c r="I378" s="4" t="s">
        <v>30</v>
      </c>
      <c r="K378" s="148" t="s">
        <v>94</v>
      </c>
      <c r="M378" s="4" t="s">
        <v>32</v>
      </c>
      <c r="N378" s="4" t="s">
        <v>186</v>
      </c>
      <c r="O378" s="4" t="s">
        <v>187</v>
      </c>
      <c r="P378" s="4" t="s">
        <v>48</v>
      </c>
      <c r="Q378" s="4">
        <v>1</v>
      </c>
      <c r="R378" s="130">
        <v>10.39</v>
      </c>
      <c r="S378" s="130">
        <f t="shared" si="18"/>
        <v>10.39</v>
      </c>
      <c r="T378" s="130">
        <f t="shared" si="19"/>
        <v>1.870000000000001</v>
      </c>
      <c r="U378" s="130">
        <v>8.52</v>
      </c>
      <c r="V378" s="130">
        <f t="shared" si="20"/>
        <v>8.52</v>
      </c>
      <c r="W378" s="5">
        <v>42420</v>
      </c>
      <c r="X378" s="4" t="s">
        <v>1049</v>
      </c>
      <c r="Y378" s="4" t="s">
        <v>1050</v>
      </c>
      <c r="Z378" s="4" t="s">
        <v>78</v>
      </c>
      <c r="AA378" s="5">
        <v>42417</v>
      </c>
      <c r="AB378" s="4" t="s">
        <v>1197</v>
      </c>
      <c r="AC378" s="146" t="s">
        <v>2302</v>
      </c>
    </row>
    <row r="379" spans="1:29" s="4" customFormat="1">
      <c r="A379" s="4" t="s">
        <v>27</v>
      </c>
      <c r="B379" s="4" t="s">
        <v>28</v>
      </c>
      <c r="C379" s="4" t="s">
        <v>1188</v>
      </c>
      <c r="D379" s="5">
        <v>42417</v>
      </c>
      <c r="E379" s="5">
        <v>42447</v>
      </c>
      <c r="F379" s="130">
        <v>0</v>
      </c>
      <c r="G379" s="130">
        <v>0</v>
      </c>
      <c r="I379" s="4" t="s">
        <v>30</v>
      </c>
      <c r="K379" s="148" t="s">
        <v>94</v>
      </c>
      <c r="M379" s="4" t="s">
        <v>32</v>
      </c>
      <c r="N379" s="4" t="s">
        <v>46</v>
      </c>
      <c r="O379" s="4" t="s">
        <v>47</v>
      </c>
      <c r="P379" s="4" t="s">
        <v>48</v>
      </c>
      <c r="Q379" s="4">
        <v>3</v>
      </c>
      <c r="R379" s="130">
        <v>6.5</v>
      </c>
      <c r="S379" s="130">
        <f t="shared" si="18"/>
        <v>19.5</v>
      </c>
      <c r="T379" s="130">
        <f t="shared" si="19"/>
        <v>3.51</v>
      </c>
      <c r="U379" s="130">
        <v>5.33</v>
      </c>
      <c r="V379" s="130">
        <f t="shared" si="20"/>
        <v>15.99</v>
      </c>
      <c r="W379" s="5">
        <v>42420</v>
      </c>
      <c r="X379" s="4" t="s">
        <v>235</v>
      </c>
      <c r="Y379" s="4" t="s">
        <v>236</v>
      </c>
      <c r="Z379" s="4" t="s">
        <v>38</v>
      </c>
      <c r="AA379" s="5">
        <v>42417</v>
      </c>
      <c r="AB379" s="4" t="s">
        <v>1201</v>
      </c>
      <c r="AC379" s="146" t="s">
        <v>2302</v>
      </c>
    </row>
    <row r="380" spans="1:29" s="4" customFormat="1">
      <c r="A380" s="4" t="s">
        <v>27</v>
      </c>
      <c r="B380" s="4" t="s">
        <v>28</v>
      </c>
      <c r="C380" s="4" t="s">
        <v>1188</v>
      </c>
      <c r="D380" s="5">
        <v>42417</v>
      </c>
      <c r="E380" s="5">
        <v>42447</v>
      </c>
      <c r="F380" s="130">
        <v>0</v>
      </c>
      <c r="G380" s="130">
        <v>0</v>
      </c>
      <c r="I380" s="4" t="s">
        <v>30</v>
      </c>
      <c r="K380" s="148">
        <v>19999999</v>
      </c>
      <c r="M380" s="4" t="s">
        <v>32</v>
      </c>
      <c r="N380" s="4" t="s">
        <v>46</v>
      </c>
      <c r="O380" s="4" t="s">
        <v>47</v>
      </c>
      <c r="P380" s="4" t="s">
        <v>48</v>
      </c>
      <c r="Q380" s="4">
        <v>1</v>
      </c>
      <c r="R380" s="130">
        <v>6.5</v>
      </c>
      <c r="S380" s="130">
        <f t="shared" si="18"/>
        <v>6.5</v>
      </c>
      <c r="T380" s="130">
        <f t="shared" si="19"/>
        <v>1.17</v>
      </c>
      <c r="U380" s="130">
        <v>5.33</v>
      </c>
      <c r="V380" s="130">
        <f t="shared" si="20"/>
        <v>5.33</v>
      </c>
      <c r="W380" s="5">
        <v>42420</v>
      </c>
      <c r="X380" s="4" t="s">
        <v>54</v>
      </c>
      <c r="Y380" s="4" t="s">
        <v>55</v>
      </c>
      <c r="Z380" s="4" t="s">
        <v>56</v>
      </c>
      <c r="AA380" s="5">
        <v>42417</v>
      </c>
      <c r="AB380" s="4" t="s">
        <v>1199</v>
      </c>
      <c r="AC380" s="146" t="s">
        <v>2302</v>
      </c>
    </row>
    <row r="381" spans="1:29" s="4" customFormat="1">
      <c r="A381" s="4" t="s">
        <v>27</v>
      </c>
      <c r="B381" s="4" t="s">
        <v>28</v>
      </c>
      <c r="C381" s="4" t="s">
        <v>1188</v>
      </c>
      <c r="D381" s="5">
        <v>42417</v>
      </c>
      <c r="E381" s="5">
        <v>42447</v>
      </c>
      <c r="F381" s="130">
        <v>0</v>
      </c>
      <c r="G381" s="130">
        <v>0</v>
      </c>
      <c r="I381" s="4" t="s">
        <v>30</v>
      </c>
      <c r="K381" s="148">
        <v>377478702790</v>
      </c>
      <c r="M381" s="4" t="s">
        <v>32</v>
      </c>
      <c r="N381" s="4" t="s">
        <v>46</v>
      </c>
      <c r="O381" s="4" t="s">
        <v>47</v>
      </c>
      <c r="P381" s="4" t="s">
        <v>48</v>
      </c>
      <c r="Q381" s="4">
        <v>1</v>
      </c>
      <c r="R381" s="130">
        <v>6.5</v>
      </c>
      <c r="S381" s="130">
        <f t="shared" si="18"/>
        <v>6.5</v>
      </c>
      <c r="T381" s="130">
        <f t="shared" si="19"/>
        <v>1.17</v>
      </c>
      <c r="U381" s="130">
        <v>5.33</v>
      </c>
      <c r="V381" s="130">
        <f t="shared" si="20"/>
        <v>5.33</v>
      </c>
      <c r="W381" s="5">
        <v>42420</v>
      </c>
      <c r="X381" s="4" t="s">
        <v>54</v>
      </c>
      <c r="Y381" s="4" t="s">
        <v>55</v>
      </c>
      <c r="Z381" s="4" t="s">
        <v>56</v>
      </c>
      <c r="AA381" s="5">
        <v>42417</v>
      </c>
      <c r="AB381" s="4" t="s">
        <v>1200</v>
      </c>
      <c r="AC381" s="146" t="s">
        <v>2302</v>
      </c>
    </row>
    <row r="382" spans="1:29" s="4" customFormat="1">
      <c r="A382" s="4" t="s">
        <v>27</v>
      </c>
      <c r="B382" s="4" t="s">
        <v>28</v>
      </c>
      <c r="C382" s="4" t="s">
        <v>1188</v>
      </c>
      <c r="D382" s="5">
        <v>42417</v>
      </c>
      <c r="E382" s="5">
        <v>42447</v>
      </c>
      <c r="F382" s="130">
        <v>0</v>
      </c>
      <c r="G382" s="130">
        <v>0</v>
      </c>
      <c r="I382" s="4" t="s">
        <v>30</v>
      </c>
      <c r="K382" s="148">
        <v>19999999</v>
      </c>
      <c r="M382" s="4" t="s">
        <v>32</v>
      </c>
      <c r="N382" s="4" t="s">
        <v>186</v>
      </c>
      <c r="O382" s="4" t="s">
        <v>187</v>
      </c>
      <c r="P382" s="4" t="s">
        <v>48</v>
      </c>
      <c r="Q382" s="4">
        <v>1</v>
      </c>
      <c r="R382" s="130">
        <v>10.39</v>
      </c>
      <c r="S382" s="130">
        <f t="shared" si="18"/>
        <v>10.39</v>
      </c>
      <c r="T382" s="130">
        <f t="shared" si="19"/>
        <v>1.870000000000001</v>
      </c>
      <c r="U382" s="130">
        <v>8.52</v>
      </c>
      <c r="V382" s="130">
        <f t="shared" si="20"/>
        <v>8.52</v>
      </c>
      <c r="W382" s="5">
        <v>42420</v>
      </c>
      <c r="X382" s="4" t="s">
        <v>54</v>
      </c>
      <c r="Y382" s="4" t="s">
        <v>55</v>
      </c>
      <c r="Z382" s="4" t="s">
        <v>56</v>
      </c>
      <c r="AA382" s="5">
        <v>42417</v>
      </c>
      <c r="AB382" s="4" t="s">
        <v>1192</v>
      </c>
      <c r="AC382" s="146" t="s">
        <v>2302</v>
      </c>
    </row>
    <row r="383" spans="1:29" s="4" customFormat="1">
      <c r="A383" s="4" t="s">
        <v>27</v>
      </c>
      <c r="B383" s="4" t="s">
        <v>28</v>
      </c>
      <c r="C383" s="4" t="s">
        <v>1188</v>
      </c>
      <c r="D383" s="5">
        <v>42417</v>
      </c>
      <c r="E383" s="5">
        <v>42447</v>
      </c>
      <c r="F383" s="130">
        <v>0</v>
      </c>
      <c r="G383" s="130">
        <v>0</v>
      </c>
      <c r="I383" s="4" t="s">
        <v>30</v>
      </c>
      <c r="K383" s="148">
        <v>19999999</v>
      </c>
      <c r="M383" s="4" t="s">
        <v>32</v>
      </c>
      <c r="N383" s="4" t="s">
        <v>186</v>
      </c>
      <c r="O383" s="4" t="s">
        <v>187</v>
      </c>
      <c r="P383" s="4" t="s">
        <v>48</v>
      </c>
      <c r="Q383" s="4">
        <v>1</v>
      </c>
      <c r="R383" s="130">
        <v>10.39</v>
      </c>
      <c r="S383" s="130">
        <f t="shared" si="18"/>
        <v>10.39</v>
      </c>
      <c r="T383" s="130">
        <f t="shared" si="19"/>
        <v>1.870000000000001</v>
      </c>
      <c r="U383" s="130">
        <v>8.52</v>
      </c>
      <c r="V383" s="130">
        <f t="shared" si="20"/>
        <v>8.52</v>
      </c>
      <c r="W383" s="5">
        <v>42420</v>
      </c>
      <c r="X383" s="4" t="s">
        <v>54</v>
      </c>
      <c r="Y383" s="4" t="s">
        <v>55</v>
      </c>
      <c r="Z383" s="4" t="s">
        <v>56</v>
      </c>
      <c r="AA383" s="5">
        <v>42417</v>
      </c>
      <c r="AB383" s="4" t="s">
        <v>1195</v>
      </c>
      <c r="AC383" s="146" t="s">
        <v>2302</v>
      </c>
    </row>
    <row r="384" spans="1:29" s="4" customFormat="1">
      <c r="A384" s="4" t="s">
        <v>27</v>
      </c>
      <c r="B384" s="4" t="s">
        <v>28</v>
      </c>
      <c r="C384" s="4" t="s">
        <v>1188</v>
      </c>
      <c r="D384" s="5">
        <v>42417</v>
      </c>
      <c r="E384" s="5">
        <v>42447</v>
      </c>
      <c r="F384" s="130">
        <v>0</v>
      </c>
      <c r="G384" s="130">
        <v>0</v>
      </c>
      <c r="I384" s="4" t="s">
        <v>30</v>
      </c>
      <c r="K384" s="148">
        <v>19999999</v>
      </c>
      <c r="M384" s="4" t="s">
        <v>32</v>
      </c>
      <c r="N384" s="4" t="s">
        <v>186</v>
      </c>
      <c r="O384" s="4" t="s">
        <v>187</v>
      </c>
      <c r="P384" s="4" t="s">
        <v>48</v>
      </c>
      <c r="Q384" s="4">
        <v>1</v>
      </c>
      <c r="R384" s="130">
        <v>10.39</v>
      </c>
      <c r="S384" s="130">
        <f t="shared" si="18"/>
        <v>10.39</v>
      </c>
      <c r="T384" s="130">
        <f t="shared" si="19"/>
        <v>1.870000000000001</v>
      </c>
      <c r="U384" s="130">
        <v>8.52</v>
      </c>
      <c r="V384" s="130">
        <f t="shared" si="20"/>
        <v>8.52</v>
      </c>
      <c r="W384" s="5">
        <v>42420</v>
      </c>
      <c r="X384" s="4" t="s">
        <v>54</v>
      </c>
      <c r="Y384" s="4" t="s">
        <v>55</v>
      </c>
      <c r="Z384" s="4" t="s">
        <v>56</v>
      </c>
      <c r="AA384" s="5">
        <v>42417</v>
      </c>
      <c r="AB384" s="4" t="s">
        <v>1196</v>
      </c>
      <c r="AC384" s="146" t="s">
        <v>2302</v>
      </c>
    </row>
    <row r="385" spans="1:29" s="4" customFormat="1">
      <c r="A385" s="4" t="s">
        <v>27</v>
      </c>
      <c r="B385" s="4" t="s">
        <v>28</v>
      </c>
      <c r="C385" s="4" t="s">
        <v>1188</v>
      </c>
      <c r="D385" s="5">
        <v>42417</v>
      </c>
      <c r="E385" s="5">
        <v>42447</v>
      </c>
      <c r="F385" s="130">
        <v>0</v>
      </c>
      <c r="G385" s="130">
        <v>0</v>
      </c>
      <c r="I385" s="4" t="s">
        <v>30</v>
      </c>
      <c r="K385" s="148"/>
      <c r="M385" s="4" t="s">
        <v>32</v>
      </c>
      <c r="N385" s="4" t="s">
        <v>186</v>
      </c>
      <c r="O385" s="4" t="s">
        <v>187</v>
      </c>
      <c r="P385" s="4" t="s">
        <v>48</v>
      </c>
      <c r="Q385" s="4">
        <v>1</v>
      </c>
      <c r="R385" s="130">
        <v>10.39</v>
      </c>
      <c r="S385" s="130">
        <f t="shared" si="18"/>
        <v>10.39</v>
      </c>
      <c r="T385" s="130">
        <f t="shared" si="19"/>
        <v>1.870000000000001</v>
      </c>
      <c r="U385" s="130">
        <v>8.52</v>
      </c>
      <c r="V385" s="130">
        <f t="shared" si="20"/>
        <v>8.52</v>
      </c>
      <c r="W385" s="5">
        <v>42420</v>
      </c>
      <c r="X385" s="4" t="s">
        <v>927</v>
      </c>
      <c r="Y385" s="4" t="s">
        <v>928</v>
      </c>
      <c r="Z385" s="4" t="s">
        <v>38</v>
      </c>
      <c r="AA385" s="5">
        <v>42417</v>
      </c>
      <c r="AB385" s="4" t="s">
        <v>1198</v>
      </c>
      <c r="AC385" s="146" t="s">
        <v>2302</v>
      </c>
    </row>
    <row r="386" spans="1:29" s="4" customFormat="1">
      <c r="A386" s="4" t="s">
        <v>27</v>
      </c>
      <c r="B386" s="4" t="s">
        <v>28</v>
      </c>
      <c r="C386" s="4" t="s">
        <v>1207</v>
      </c>
      <c r="D386" s="5">
        <v>42418</v>
      </c>
      <c r="E386" s="5">
        <v>42448</v>
      </c>
      <c r="F386" s="130">
        <v>49.02</v>
      </c>
      <c r="G386" s="130">
        <v>0</v>
      </c>
      <c r="I386" s="4" t="s">
        <v>30</v>
      </c>
      <c r="K386" s="148" t="s">
        <v>94</v>
      </c>
      <c r="M386" s="4" t="s">
        <v>32</v>
      </c>
      <c r="N386" s="4" t="s">
        <v>186</v>
      </c>
      <c r="O386" s="4" t="s">
        <v>187</v>
      </c>
      <c r="P386" s="4" t="s">
        <v>48</v>
      </c>
      <c r="Q386" s="4">
        <v>1</v>
      </c>
      <c r="R386" s="130">
        <v>10.39</v>
      </c>
      <c r="S386" s="130">
        <f t="shared" si="18"/>
        <v>10.39</v>
      </c>
      <c r="T386" s="130">
        <f t="shared" si="19"/>
        <v>1.870000000000001</v>
      </c>
      <c r="U386" s="130">
        <v>8.52</v>
      </c>
      <c r="V386" s="130">
        <f t="shared" si="20"/>
        <v>8.52</v>
      </c>
      <c r="W386" s="5">
        <v>42420</v>
      </c>
      <c r="X386" s="4" t="s">
        <v>1008</v>
      </c>
      <c r="Y386" s="4" t="s">
        <v>1009</v>
      </c>
      <c r="Z386" s="4" t="s">
        <v>51</v>
      </c>
      <c r="AA386" s="5">
        <v>42418</v>
      </c>
      <c r="AB386" s="4" t="s">
        <v>1208</v>
      </c>
      <c r="AC386" s="146" t="s">
        <v>2305</v>
      </c>
    </row>
    <row r="387" spans="1:29" s="4" customFormat="1">
      <c r="A387" s="4" t="s">
        <v>27</v>
      </c>
      <c r="B387" s="4" t="s">
        <v>28</v>
      </c>
      <c r="C387" s="4" t="s">
        <v>1207</v>
      </c>
      <c r="D387" s="5">
        <v>42418</v>
      </c>
      <c r="E387" s="5">
        <v>42448</v>
      </c>
      <c r="F387" s="130">
        <v>0</v>
      </c>
      <c r="G387" s="130">
        <v>0</v>
      </c>
      <c r="I387" s="4" t="s">
        <v>30</v>
      </c>
      <c r="K387" s="148" t="s">
        <v>94</v>
      </c>
      <c r="M387" s="4" t="s">
        <v>32</v>
      </c>
      <c r="N387" s="4" t="s">
        <v>46</v>
      </c>
      <c r="O387" s="4" t="s">
        <v>47</v>
      </c>
      <c r="P387" s="4" t="s">
        <v>48</v>
      </c>
      <c r="Q387" s="4">
        <v>1</v>
      </c>
      <c r="R387" s="130">
        <v>6.5</v>
      </c>
      <c r="S387" s="130">
        <f t="shared" si="18"/>
        <v>6.5</v>
      </c>
      <c r="T387" s="130">
        <f t="shared" si="19"/>
        <v>1.17</v>
      </c>
      <c r="U387" s="130">
        <v>5.33</v>
      </c>
      <c r="V387" s="130">
        <f t="shared" si="20"/>
        <v>5.33</v>
      </c>
      <c r="W387" s="5">
        <v>42420</v>
      </c>
      <c r="X387" s="4" t="s">
        <v>192</v>
      </c>
      <c r="Y387" s="4" t="s">
        <v>193</v>
      </c>
      <c r="Z387" s="4" t="s">
        <v>51</v>
      </c>
      <c r="AA387" s="5">
        <v>42418</v>
      </c>
      <c r="AB387" s="4" t="s">
        <v>1209</v>
      </c>
      <c r="AC387" s="146" t="s">
        <v>2305</v>
      </c>
    </row>
    <row r="388" spans="1:29" s="4" customFormat="1">
      <c r="A388" s="4" t="s">
        <v>27</v>
      </c>
      <c r="B388" s="4" t="s">
        <v>28</v>
      </c>
      <c r="C388" s="4" t="s">
        <v>1207</v>
      </c>
      <c r="D388" s="5">
        <v>42418</v>
      </c>
      <c r="E388" s="5">
        <v>42448</v>
      </c>
      <c r="F388" s="130">
        <v>0</v>
      </c>
      <c r="G388" s="130">
        <v>0</v>
      </c>
      <c r="I388" s="4" t="s">
        <v>30</v>
      </c>
      <c r="K388" s="148" t="s">
        <v>94</v>
      </c>
      <c r="M388" s="4" t="s">
        <v>32</v>
      </c>
      <c r="N388" s="4" t="s">
        <v>46</v>
      </c>
      <c r="O388" s="4" t="s">
        <v>47</v>
      </c>
      <c r="P388" s="4" t="s">
        <v>48</v>
      </c>
      <c r="Q388" s="4">
        <v>1</v>
      </c>
      <c r="R388" s="130">
        <v>6.5</v>
      </c>
      <c r="S388" s="130">
        <f t="shared" ref="S388:S451" si="21">Q388*R388</f>
        <v>6.5</v>
      </c>
      <c r="T388" s="130">
        <f t="shared" ref="T388:T451" si="22">(R388-U388)*Q388</f>
        <v>1.17</v>
      </c>
      <c r="U388" s="130">
        <v>5.33</v>
      </c>
      <c r="V388" s="130">
        <f t="shared" ref="V388:V451" si="23">Q388*U388</f>
        <v>5.33</v>
      </c>
      <c r="W388" s="5">
        <v>42420</v>
      </c>
      <c r="X388" s="4" t="s">
        <v>192</v>
      </c>
      <c r="Y388" s="4" t="s">
        <v>193</v>
      </c>
      <c r="Z388" s="4" t="s">
        <v>51</v>
      </c>
      <c r="AA388" s="5">
        <v>42418</v>
      </c>
      <c r="AB388" s="4" t="s">
        <v>1209</v>
      </c>
      <c r="AC388" s="146" t="s">
        <v>2305</v>
      </c>
    </row>
    <row r="389" spans="1:29" s="4" customFormat="1">
      <c r="A389" s="4" t="s">
        <v>27</v>
      </c>
      <c r="B389" s="4" t="s">
        <v>28</v>
      </c>
      <c r="C389" s="4" t="s">
        <v>1207</v>
      </c>
      <c r="D389" s="5">
        <v>42418</v>
      </c>
      <c r="E389" s="5">
        <v>42448</v>
      </c>
      <c r="F389" s="130">
        <v>0</v>
      </c>
      <c r="G389" s="130">
        <v>0</v>
      </c>
      <c r="I389" s="4" t="s">
        <v>30</v>
      </c>
      <c r="K389" s="148" t="s">
        <v>94</v>
      </c>
      <c r="M389" s="4" t="s">
        <v>32</v>
      </c>
      <c r="N389" s="4" t="s">
        <v>46</v>
      </c>
      <c r="O389" s="4" t="s">
        <v>47</v>
      </c>
      <c r="P389" s="4" t="s">
        <v>48</v>
      </c>
      <c r="Q389" s="4">
        <v>3</v>
      </c>
      <c r="R389" s="130">
        <v>6.5</v>
      </c>
      <c r="S389" s="130">
        <f t="shared" si="21"/>
        <v>19.5</v>
      </c>
      <c r="T389" s="130">
        <f t="shared" si="22"/>
        <v>3.51</v>
      </c>
      <c r="U389" s="130">
        <v>5.33</v>
      </c>
      <c r="V389" s="130">
        <f t="shared" si="23"/>
        <v>15.99</v>
      </c>
      <c r="W389" s="5">
        <v>42420</v>
      </c>
      <c r="X389" s="4" t="s">
        <v>192</v>
      </c>
      <c r="Y389" s="4" t="s">
        <v>193</v>
      </c>
      <c r="Z389" s="4" t="s">
        <v>51</v>
      </c>
      <c r="AA389" s="5">
        <v>42418</v>
      </c>
      <c r="AB389" s="4" t="s">
        <v>1209</v>
      </c>
      <c r="AC389" s="146" t="s">
        <v>2305</v>
      </c>
    </row>
    <row r="390" spans="1:29" s="4" customFormat="1">
      <c r="A390" s="4" t="s">
        <v>27</v>
      </c>
      <c r="B390" s="4" t="s">
        <v>28</v>
      </c>
      <c r="C390" s="4" t="s">
        <v>1207</v>
      </c>
      <c r="D390" s="5">
        <v>42418</v>
      </c>
      <c r="E390" s="5">
        <v>42448</v>
      </c>
      <c r="F390" s="130">
        <v>0</v>
      </c>
      <c r="G390" s="130">
        <v>0</v>
      </c>
      <c r="I390" s="4" t="s">
        <v>30</v>
      </c>
      <c r="K390" s="148" t="s">
        <v>94</v>
      </c>
      <c r="M390" s="4" t="s">
        <v>32</v>
      </c>
      <c r="N390" s="4" t="s">
        <v>186</v>
      </c>
      <c r="O390" s="4" t="s">
        <v>187</v>
      </c>
      <c r="P390" s="4" t="s">
        <v>48</v>
      </c>
      <c r="Q390" s="4">
        <v>1</v>
      </c>
      <c r="R390" s="130">
        <v>10.39</v>
      </c>
      <c r="S390" s="130">
        <f t="shared" si="21"/>
        <v>10.39</v>
      </c>
      <c r="T390" s="130">
        <f t="shared" si="22"/>
        <v>1.870000000000001</v>
      </c>
      <c r="U390" s="130">
        <v>8.52</v>
      </c>
      <c r="V390" s="130">
        <f t="shared" si="23"/>
        <v>8.52</v>
      </c>
      <c r="W390" s="5">
        <v>42420</v>
      </c>
      <c r="X390" s="4" t="s">
        <v>192</v>
      </c>
      <c r="Y390" s="4" t="s">
        <v>193</v>
      </c>
      <c r="Z390" s="4" t="s">
        <v>51</v>
      </c>
      <c r="AA390" s="5">
        <v>42418</v>
      </c>
      <c r="AB390" s="4" t="s">
        <v>1209</v>
      </c>
      <c r="AC390" s="146" t="s">
        <v>2305</v>
      </c>
    </row>
    <row r="391" spans="1:29" s="4" customFormat="1">
      <c r="A391" s="4" t="s">
        <v>27</v>
      </c>
      <c r="B391" s="4" t="s">
        <v>28</v>
      </c>
      <c r="C391" s="4" t="s">
        <v>1207</v>
      </c>
      <c r="D391" s="5">
        <v>42418</v>
      </c>
      <c r="E391" s="5">
        <v>42448</v>
      </c>
      <c r="F391" s="130">
        <v>0</v>
      </c>
      <c r="G391" s="130">
        <v>0</v>
      </c>
      <c r="I391" s="4" t="s">
        <v>30</v>
      </c>
      <c r="K391" s="148">
        <v>35316539</v>
      </c>
      <c r="M391" s="4" t="s">
        <v>32</v>
      </c>
      <c r="N391" s="4" t="s">
        <v>46</v>
      </c>
      <c r="O391" s="4" t="s">
        <v>47</v>
      </c>
      <c r="P391" s="4" t="s">
        <v>48</v>
      </c>
      <c r="Q391" s="4">
        <v>1</v>
      </c>
      <c r="R391" s="130">
        <v>6.5</v>
      </c>
      <c r="S391" s="130">
        <f t="shared" si="21"/>
        <v>6.5</v>
      </c>
      <c r="T391" s="130">
        <f t="shared" si="22"/>
        <v>1.17</v>
      </c>
      <c r="U391" s="130">
        <v>5.33</v>
      </c>
      <c r="V391" s="130">
        <f t="shared" si="23"/>
        <v>5.33</v>
      </c>
      <c r="W391" s="5">
        <v>42420</v>
      </c>
      <c r="X391" s="4" t="s">
        <v>1210</v>
      </c>
      <c r="Y391" s="4" t="s">
        <v>1211</v>
      </c>
      <c r="Z391" s="4" t="s">
        <v>38</v>
      </c>
      <c r="AA391" s="5">
        <v>42418</v>
      </c>
      <c r="AB391" s="4" t="s">
        <v>1212</v>
      </c>
      <c r="AC391" s="146" t="s">
        <v>2302</v>
      </c>
    </row>
    <row r="392" spans="1:29" s="4" customFormat="1">
      <c r="A392" s="4" t="s">
        <v>27</v>
      </c>
      <c r="B392" s="4" t="s">
        <v>28</v>
      </c>
      <c r="C392" s="4" t="s">
        <v>1213</v>
      </c>
      <c r="D392" s="5">
        <v>42418</v>
      </c>
      <c r="E392" s="5">
        <v>42448</v>
      </c>
      <c r="F392" s="130">
        <v>96.27</v>
      </c>
      <c r="G392" s="130">
        <v>0</v>
      </c>
      <c r="I392" s="4" t="s">
        <v>30</v>
      </c>
      <c r="K392" s="148">
        <v>67821906</v>
      </c>
      <c r="M392" s="4" t="s">
        <v>32</v>
      </c>
      <c r="N392" s="4" t="s">
        <v>186</v>
      </c>
      <c r="O392" s="4" t="s">
        <v>187</v>
      </c>
      <c r="P392" s="4" t="s">
        <v>48</v>
      </c>
      <c r="Q392" s="4">
        <v>1</v>
      </c>
      <c r="R392" s="130">
        <v>10.39</v>
      </c>
      <c r="S392" s="130">
        <f t="shared" si="21"/>
        <v>10.39</v>
      </c>
      <c r="T392" s="130">
        <f t="shared" si="22"/>
        <v>1.870000000000001</v>
      </c>
      <c r="U392" s="130">
        <v>8.52</v>
      </c>
      <c r="V392" s="130">
        <f t="shared" si="23"/>
        <v>8.52</v>
      </c>
      <c r="W392" s="5">
        <v>42420</v>
      </c>
      <c r="X392" s="4" t="s">
        <v>1214</v>
      </c>
      <c r="Y392" s="4" t="s">
        <v>1215</v>
      </c>
      <c r="Z392" s="4" t="s">
        <v>61</v>
      </c>
      <c r="AA392" s="5">
        <v>42418</v>
      </c>
      <c r="AB392" s="4" t="s">
        <v>1216</v>
      </c>
      <c r="AC392" s="146" t="s">
        <v>2302</v>
      </c>
    </row>
    <row r="393" spans="1:29" s="4" customFormat="1">
      <c r="A393" s="4" t="s">
        <v>27</v>
      </c>
      <c r="B393" s="4" t="s">
        <v>28</v>
      </c>
      <c r="C393" s="4" t="s">
        <v>1213</v>
      </c>
      <c r="D393" s="5">
        <v>42418</v>
      </c>
      <c r="E393" s="5">
        <v>42448</v>
      </c>
      <c r="F393" s="130">
        <v>0</v>
      </c>
      <c r="G393" s="130">
        <v>0</v>
      </c>
      <c r="I393" s="4" t="s">
        <v>30</v>
      </c>
      <c r="K393" s="148" t="s">
        <v>1230</v>
      </c>
      <c r="M393" s="4" t="s">
        <v>32</v>
      </c>
      <c r="N393" s="4" t="s">
        <v>186</v>
      </c>
      <c r="O393" s="4" t="s">
        <v>187</v>
      </c>
      <c r="P393" s="4" t="s">
        <v>48</v>
      </c>
      <c r="Q393" s="4">
        <v>1</v>
      </c>
      <c r="R393" s="130">
        <v>10.39</v>
      </c>
      <c r="S393" s="130">
        <f t="shared" si="21"/>
        <v>10.39</v>
      </c>
      <c r="T393" s="130">
        <f t="shared" si="22"/>
        <v>1.870000000000001</v>
      </c>
      <c r="U393" s="130">
        <v>8.52</v>
      </c>
      <c r="V393" s="130">
        <f t="shared" si="23"/>
        <v>8.52</v>
      </c>
      <c r="W393" s="5">
        <v>42420</v>
      </c>
      <c r="X393" s="4" t="s">
        <v>854</v>
      </c>
      <c r="Y393" s="4" t="s">
        <v>855</v>
      </c>
      <c r="Z393" s="4" t="s">
        <v>38</v>
      </c>
      <c r="AA393" s="5">
        <v>42418</v>
      </c>
      <c r="AB393" s="4" t="s">
        <v>1231</v>
      </c>
      <c r="AC393" s="146" t="s">
        <v>2302</v>
      </c>
    </row>
    <row r="394" spans="1:29" s="4" customFormat="1">
      <c r="A394" s="4" t="s">
        <v>27</v>
      </c>
      <c r="B394" s="4" t="s">
        <v>28</v>
      </c>
      <c r="C394" s="4" t="s">
        <v>1213</v>
      </c>
      <c r="D394" s="5">
        <v>42418</v>
      </c>
      <c r="E394" s="5">
        <v>42448</v>
      </c>
      <c r="F394" s="130">
        <v>0</v>
      </c>
      <c r="G394" s="130">
        <v>0</v>
      </c>
      <c r="I394" s="4" t="s">
        <v>30</v>
      </c>
      <c r="K394" s="148" t="s">
        <v>1221</v>
      </c>
      <c r="M394" s="4" t="s">
        <v>32</v>
      </c>
      <c r="N394" s="4" t="s">
        <v>186</v>
      </c>
      <c r="O394" s="4" t="s">
        <v>187</v>
      </c>
      <c r="P394" s="4" t="s">
        <v>48</v>
      </c>
      <c r="Q394" s="4">
        <v>1</v>
      </c>
      <c r="R394" s="130">
        <v>10.39</v>
      </c>
      <c r="S394" s="130">
        <f t="shared" si="21"/>
        <v>10.39</v>
      </c>
      <c r="T394" s="130">
        <f t="shared" si="22"/>
        <v>1.870000000000001</v>
      </c>
      <c r="U394" s="130">
        <v>8.52</v>
      </c>
      <c r="V394" s="130">
        <f t="shared" si="23"/>
        <v>8.52</v>
      </c>
      <c r="W394" s="5">
        <v>42420</v>
      </c>
      <c r="X394" s="4" t="s">
        <v>634</v>
      </c>
      <c r="Y394" s="4" t="s">
        <v>635</v>
      </c>
      <c r="Z394" s="4" t="s">
        <v>139</v>
      </c>
      <c r="AA394" s="5">
        <v>42418</v>
      </c>
      <c r="AB394" s="4" t="s">
        <v>1222</v>
      </c>
      <c r="AC394" s="146" t="s">
        <v>2302</v>
      </c>
    </row>
    <row r="395" spans="1:29" s="4" customFormat="1">
      <c r="A395" s="4" t="s">
        <v>27</v>
      </c>
      <c r="B395" s="4" t="s">
        <v>28</v>
      </c>
      <c r="C395" s="4" t="s">
        <v>1213</v>
      </c>
      <c r="D395" s="5">
        <v>42418</v>
      </c>
      <c r="E395" s="5">
        <v>42448</v>
      </c>
      <c r="F395" s="130">
        <v>0</v>
      </c>
      <c r="G395" s="130">
        <v>0</v>
      </c>
      <c r="I395" s="4" t="s">
        <v>30</v>
      </c>
      <c r="K395" s="148" t="s">
        <v>1223</v>
      </c>
      <c r="M395" s="4" t="s">
        <v>32</v>
      </c>
      <c r="N395" s="4" t="s">
        <v>186</v>
      </c>
      <c r="O395" s="4" t="s">
        <v>187</v>
      </c>
      <c r="P395" s="4" t="s">
        <v>48</v>
      </c>
      <c r="Q395" s="4">
        <v>4</v>
      </c>
      <c r="R395" s="130">
        <v>10.39</v>
      </c>
      <c r="S395" s="130">
        <f t="shared" si="21"/>
        <v>41.56</v>
      </c>
      <c r="T395" s="130">
        <f t="shared" si="22"/>
        <v>7.480000000000004</v>
      </c>
      <c r="U395" s="130">
        <v>8.52</v>
      </c>
      <c r="V395" s="130">
        <f t="shared" si="23"/>
        <v>34.08</v>
      </c>
      <c r="W395" s="5">
        <v>42420</v>
      </c>
      <c r="X395" s="4" t="s">
        <v>309</v>
      </c>
      <c r="Y395" s="4" t="s">
        <v>310</v>
      </c>
      <c r="Z395" s="4" t="s">
        <v>139</v>
      </c>
      <c r="AA395" s="5">
        <v>42418</v>
      </c>
      <c r="AB395" s="4" t="s">
        <v>1224</v>
      </c>
      <c r="AC395" s="146" t="s">
        <v>2302</v>
      </c>
    </row>
    <row r="396" spans="1:29" s="4" customFormat="1">
      <c r="A396" s="4" t="s">
        <v>27</v>
      </c>
      <c r="B396" s="4" t="s">
        <v>28</v>
      </c>
      <c r="C396" s="4" t="s">
        <v>1213</v>
      </c>
      <c r="D396" s="5">
        <v>42418</v>
      </c>
      <c r="E396" s="5">
        <v>42448</v>
      </c>
      <c r="F396" s="130">
        <v>0</v>
      </c>
      <c r="G396" s="130">
        <v>0</v>
      </c>
      <c r="I396" s="4" t="s">
        <v>30</v>
      </c>
      <c r="K396" s="148"/>
      <c r="M396" s="4" t="s">
        <v>32</v>
      </c>
      <c r="N396" s="4" t="s">
        <v>186</v>
      </c>
      <c r="O396" s="4" t="s">
        <v>187</v>
      </c>
      <c r="P396" s="4" t="s">
        <v>48</v>
      </c>
      <c r="Q396" s="4">
        <v>1</v>
      </c>
      <c r="R396" s="130">
        <v>10.39</v>
      </c>
      <c r="S396" s="130">
        <f t="shared" si="21"/>
        <v>10.39</v>
      </c>
      <c r="T396" s="130">
        <f t="shared" si="22"/>
        <v>1.870000000000001</v>
      </c>
      <c r="U396" s="130">
        <v>8.52</v>
      </c>
      <c r="V396" s="130">
        <f t="shared" si="23"/>
        <v>8.52</v>
      </c>
      <c r="W396" s="5">
        <v>42420</v>
      </c>
      <c r="X396" s="4" t="s">
        <v>1225</v>
      </c>
      <c r="Y396" s="4" t="s">
        <v>1226</v>
      </c>
      <c r="Z396" s="4" t="s">
        <v>38</v>
      </c>
      <c r="AA396" s="5">
        <v>42418</v>
      </c>
      <c r="AB396" s="4" t="s">
        <v>1227</v>
      </c>
      <c r="AC396" s="146" t="s">
        <v>2302</v>
      </c>
    </row>
    <row r="397" spans="1:29" s="4" customFormat="1">
      <c r="A397" s="4" t="s">
        <v>27</v>
      </c>
      <c r="B397" s="4" t="s">
        <v>28</v>
      </c>
      <c r="C397" s="4" t="s">
        <v>1213</v>
      </c>
      <c r="D397" s="5">
        <v>42418</v>
      </c>
      <c r="E397" s="5">
        <v>42448</v>
      </c>
      <c r="F397" s="130">
        <v>0</v>
      </c>
      <c r="G397" s="130">
        <v>0</v>
      </c>
      <c r="I397" s="4" t="s">
        <v>30</v>
      </c>
      <c r="K397" s="148">
        <v>675682</v>
      </c>
      <c r="M397" s="4" t="s">
        <v>32</v>
      </c>
      <c r="N397" s="4" t="s">
        <v>186</v>
      </c>
      <c r="O397" s="4" t="s">
        <v>187</v>
      </c>
      <c r="P397" s="4" t="s">
        <v>48</v>
      </c>
      <c r="Q397" s="4">
        <v>1</v>
      </c>
      <c r="R397" s="130">
        <v>10.39</v>
      </c>
      <c r="S397" s="130">
        <f t="shared" si="21"/>
        <v>10.39</v>
      </c>
      <c r="T397" s="130">
        <f t="shared" si="22"/>
        <v>1.870000000000001</v>
      </c>
      <c r="U397" s="130">
        <v>8.52</v>
      </c>
      <c r="V397" s="130">
        <f t="shared" si="23"/>
        <v>8.52</v>
      </c>
      <c r="W397" s="5">
        <v>42420</v>
      </c>
      <c r="X397" s="4" t="s">
        <v>786</v>
      </c>
      <c r="Y397" s="4" t="s">
        <v>787</v>
      </c>
      <c r="Z397" s="4" t="s">
        <v>38</v>
      </c>
      <c r="AA397" s="5">
        <v>42418</v>
      </c>
      <c r="AB397" s="4" t="s">
        <v>1232</v>
      </c>
      <c r="AC397" s="146" t="s">
        <v>2302</v>
      </c>
    </row>
    <row r="398" spans="1:29" s="4" customFormat="1">
      <c r="A398" s="4" t="s">
        <v>27</v>
      </c>
      <c r="B398" s="4" t="s">
        <v>28</v>
      </c>
      <c r="C398" s="4" t="s">
        <v>1213</v>
      </c>
      <c r="D398" s="5">
        <v>42418</v>
      </c>
      <c r="E398" s="5">
        <v>42448</v>
      </c>
      <c r="F398" s="130">
        <v>0</v>
      </c>
      <c r="G398" s="130">
        <v>0</v>
      </c>
      <c r="I398" s="4" t="s">
        <v>30</v>
      </c>
      <c r="K398" s="148">
        <v>67826719</v>
      </c>
      <c r="M398" s="4" t="s">
        <v>32</v>
      </c>
      <c r="N398" s="4" t="s">
        <v>33</v>
      </c>
      <c r="O398" s="4" t="s">
        <v>34</v>
      </c>
      <c r="P398" s="4" t="s">
        <v>35</v>
      </c>
      <c r="Q398" s="4">
        <v>1</v>
      </c>
      <c r="R398" s="130">
        <v>6.4</v>
      </c>
      <c r="S398" s="130">
        <f t="shared" si="21"/>
        <v>6.4</v>
      </c>
      <c r="T398" s="130">
        <f t="shared" si="22"/>
        <v>1.1500000000000004</v>
      </c>
      <c r="U398" s="130">
        <v>5.25</v>
      </c>
      <c r="V398" s="130">
        <f t="shared" si="23"/>
        <v>5.25</v>
      </c>
      <c r="W398" s="5">
        <v>42420</v>
      </c>
      <c r="X398" s="4" t="s">
        <v>498</v>
      </c>
      <c r="Y398" s="4" t="s">
        <v>499</v>
      </c>
      <c r="Z398" s="4" t="s">
        <v>61</v>
      </c>
      <c r="AA398" s="5">
        <v>42418</v>
      </c>
      <c r="AB398" s="4" t="s">
        <v>1217</v>
      </c>
      <c r="AC398" s="146" t="s">
        <v>2302</v>
      </c>
    </row>
    <row r="399" spans="1:29" s="4" customFormat="1">
      <c r="A399" s="4" t="s">
        <v>27</v>
      </c>
      <c r="B399" s="4" t="s">
        <v>28</v>
      </c>
      <c r="C399" s="4" t="s">
        <v>1213</v>
      </c>
      <c r="D399" s="5">
        <v>42418</v>
      </c>
      <c r="E399" s="5">
        <v>42448</v>
      </c>
      <c r="F399" s="130">
        <v>0</v>
      </c>
      <c r="G399" s="130">
        <v>0</v>
      </c>
      <c r="I399" s="4" t="s">
        <v>30</v>
      </c>
      <c r="K399" s="148">
        <v>67826887</v>
      </c>
      <c r="M399" s="4" t="s">
        <v>32</v>
      </c>
      <c r="N399" s="4" t="s">
        <v>172</v>
      </c>
      <c r="O399" s="4" t="s">
        <v>173</v>
      </c>
      <c r="P399" s="4" t="s">
        <v>174</v>
      </c>
      <c r="Q399" s="4">
        <v>1</v>
      </c>
      <c r="R399" s="130">
        <v>7.1</v>
      </c>
      <c r="S399" s="130">
        <f t="shared" si="21"/>
        <v>7.1</v>
      </c>
      <c r="T399" s="130">
        <f t="shared" si="22"/>
        <v>1.2799999999999994</v>
      </c>
      <c r="U399" s="130">
        <v>5.82</v>
      </c>
      <c r="V399" s="130">
        <f t="shared" si="23"/>
        <v>5.82</v>
      </c>
      <c r="W399" s="5">
        <v>42420</v>
      </c>
      <c r="X399" s="4" t="s">
        <v>1218</v>
      </c>
      <c r="Y399" s="4" t="s">
        <v>1219</v>
      </c>
      <c r="Z399" s="4" t="s">
        <v>61</v>
      </c>
      <c r="AA399" s="5">
        <v>42418</v>
      </c>
      <c r="AB399" s="4" t="s">
        <v>1220</v>
      </c>
      <c r="AC399" s="146" t="s">
        <v>2302</v>
      </c>
    </row>
    <row r="400" spans="1:29" s="4" customFormat="1">
      <c r="A400" s="4" t="s">
        <v>27</v>
      </c>
      <c r="B400" s="4" t="s">
        <v>28</v>
      </c>
      <c r="C400" s="4" t="s">
        <v>1213</v>
      </c>
      <c r="D400" s="5">
        <v>42418</v>
      </c>
      <c r="E400" s="5">
        <v>42448</v>
      </c>
      <c r="F400" s="130">
        <v>0</v>
      </c>
      <c r="G400" s="130">
        <v>0</v>
      </c>
      <c r="I400" s="4" t="s">
        <v>30</v>
      </c>
      <c r="K400" s="148" t="s">
        <v>1228</v>
      </c>
      <c r="M400" s="4" t="s">
        <v>32</v>
      </c>
      <c r="N400" s="4" t="s">
        <v>186</v>
      </c>
      <c r="O400" s="4" t="s">
        <v>187</v>
      </c>
      <c r="P400" s="4" t="s">
        <v>48</v>
      </c>
      <c r="Q400" s="4">
        <v>1</v>
      </c>
      <c r="R400" s="130">
        <v>10.39</v>
      </c>
      <c r="S400" s="130">
        <f t="shared" si="21"/>
        <v>10.39</v>
      </c>
      <c r="T400" s="130">
        <f t="shared" si="22"/>
        <v>1.870000000000001</v>
      </c>
      <c r="U400" s="130">
        <v>8.52</v>
      </c>
      <c r="V400" s="130">
        <f t="shared" si="23"/>
        <v>8.52</v>
      </c>
      <c r="W400" s="5">
        <v>42420</v>
      </c>
      <c r="X400" s="4" t="s">
        <v>783</v>
      </c>
      <c r="Y400" s="4" t="s">
        <v>784</v>
      </c>
      <c r="Z400" s="4" t="s">
        <v>38</v>
      </c>
      <c r="AA400" s="5">
        <v>42418</v>
      </c>
      <c r="AB400" s="4" t="s">
        <v>1229</v>
      </c>
      <c r="AC400" s="146" t="s">
        <v>2302</v>
      </c>
    </row>
    <row r="401" spans="1:29" s="4" customFormat="1">
      <c r="A401" s="4" t="s">
        <v>27</v>
      </c>
      <c r="B401" s="4" t="s">
        <v>28</v>
      </c>
      <c r="C401" s="4" t="s">
        <v>1241</v>
      </c>
      <c r="D401" s="5">
        <v>42419</v>
      </c>
      <c r="E401" s="5">
        <v>42449</v>
      </c>
      <c r="F401" s="130">
        <v>27.7</v>
      </c>
      <c r="G401" s="130">
        <v>0</v>
      </c>
      <c r="I401" s="4" t="s">
        <v>30</v>
      </c>
      <c r="K401" s="148" t="s">
        <v>45</v>
      </c>
      <c r="M401" s="4" t="s">
        <v>32</v>
      </c>
      <c r="N401" s="4" t="s">
        <v>46</v>
      </c>
      <c r="O401" s="4" t="s">
        <v>47</v>
      </c>
      <c r="P401" s="4" t="s">
        <v>48</v>
      </c>
      <c r="Q401" s="4">
        <v>1</v>
      </c>
      <c r="R401" s="130">
        <v>6.5</v>
      </c>
      <c r="S401" s="130">
        <f t="shared" si="21"/>
        <v>6.5</v>
      </c>
      <c r="T401" s="130">
        <f t="shared" si="22"/>
        <v>1.17</v>
      </c>
      <c r="U401" s="130">
        <v>5.33</v>
      </c>
      <c r="V401" s="130">
        <f t="shared" si="23"/>
        <v>5.33</v>
      </c>
      <c r="W401" s="5">
        <v>42420</v>
      </c>
      <c r="X401" s="4" t="s">
        <v>49</v>
      </c>
      <c r="Y401" s="4" t="s">
        <v>50</v>
      </c>
      <c r="Z401" s="4" t="s">
        <v>51</v>
      </c>
      <c r="AA401" s="5">
        <v>42419</v>
      </c>
      <c r="AB401" s="4" t="s">
        <v>1242</v>
      </c>
      <c r="AC401" s="146" t="s">
        <v>2304</v>
      </c>
    </row>
    <row r="402" spans="1:29" s="4" customFormat="1">
      <c r="A402" s="4" t="s">
        <v>27</v>
      </c>
      <c r="B402" s="4" t="s">
        <v>28</v>
      </c>
      <c r="C402" s="4" t="s">
        <v>1241</v>
      </c>
      <c r="D402" s="5">
        <v>42419</v>
      </c>
      <c r="E402" s="5">
        <v>42449</v>
      </c>
      <c r="F402" s="130">
        <v>0</v>
      </c>
      <c r="G402" s="130">
        <v>0</v>
      </c>
      <c r="I402" s="4" t="s">
        <v>30</v>
      </c>
      <c r="K402" s="148" t="s">
        <v>1245</v>
      </c>
      <c r="M402" s="4" t="s">
        <v>32</v>
      </c>
      <c r="N402" s="4" t="s">
        <v>46</v>
      </c>
      <c r="O402" s="4" t="s">
        <v>47</v>
      </c>
      <c r="P402" s="4" t="s">
        <v>48</v>
      </c>
      <c r="Q402" s="4">
        <v>1</v>
      </c>
      <c r="R402" s="130">
        <v>6.5</v>
      </c>
      <c r="S402" s="130">
        <f t="shared" si="21"/>
        <v>6.5</v>
      </c>
      <c r="T402" s="130">
        <f t="shared" si="22"/>
        <v>1.17</v>
      </c>
      <c r="U402" s="130">
        <v>5.33</v>
      </c>
      <c r="V402" s="130">
        <f t="shared" si="23"/>
        <v>5.33</v>
      </c>
      <c r="W402" s="5">
        <v>42420</v>
      </c>
      <c r="X402" s="4" t="s">
        <v>585</v>
      </c>
      <c r="Y402" s="4" t="s">
        <v>586</v>
      </c>
      <c r="Z402" s="4" t="s">
        <v>38</v>
      </c>
      <c r="AA402" s="5">
        <v>42419</v>
      </c>
      <c r="AB402" s="4" t="s">
        <v>1246</v>
      </c>
      <c r="AC402" s="146" t="s">
        <v>2302</v>
      </c>
    </row>
    <row r="403" spans="1:29" s="4" customFormat="1">
      <c r="A403" s="4" t="s">
        <v>27</v>
      </c>
      <c r="B403" s="4" t="s">
        <v>28</v>
      </c>
      <c r="C403" s="4" t="s">
        <v>1241</v>
      </c>
      <c r="D403" s="5">
        <v>42419</v>
      </c>
      <c r="E403" s="5">
        <v>42449</v>
      </c>
      <c r="F403" s="130">
        <v>0</v>
      </c>
      <c r="G403" s="130">
        <v>0</v>
      </c>
      <c r="I403" s="4" t="s">
        <v>30</v>
      </c>
      <c r="K403" s="148" t="s">
        <v>94</v>
      </c>
      <c r="M403" s="4" t="s">
        <v>32</v>
      </c>
      <c r="N403" s="4" t="s">
        <v>186</v>
      </c>
      <c r="O403" s="4" t="s">
        <v>187</v>
      </c>
      <c r="P403" s="4" t="s">
        <v>48</v>
      </c>
      <c r="Q403" s="4">
        <v>1</v>
      </c>
      <c r="R403" s="130">
        <v>10.39</v>
      </c>
      <c r="S403" s="130">
        <f t="shared" si="21"/>
        <v>10.39</v>
      </c>
      <c r="T403" s="130">
        <f t="shared" si="22"/>
        <v>1.870000000000001</v>
      </c>
      <c r="U403" s="130">
        <v>8.52</v>
      </c>
      <c r="V403" s="130">
        <f t="shared" si="23"/>
        <v>8.52</v>
      </c>
      <c r="W403" s="5">
        <v>42420</v>
      </c>
      <c r="X403" s="4" t="s">
        <v>805</v>
      </c>
      <c r="Y403" s="4" t="s">
        <v>131</v>
      </c>
      <c r="Z403" s="4" t="s">
        <v>51</v>
      </c>
      <c r="AA403" s="5">
        <v>42419</v>
      </c>
      <c r="AB403" s="4" t="s">
        <v>1243</v>
      </c>
      <c r="AC403" s="146" t="s">
        <v>2306</v>
      </c>
    </row>
    <row r="404" spans="1:29" s="4" customFormat="1">
      <c r="A404" s="4" t="s">
        <v>27</v>
      </c>
      <c r="B404" s="4" t="s">
        <v>28</v>
      </c>
      <c r="C404" s="4" t="s">
        <v>1241</v>
      </c>
      <c r="D404" s="5">
        <v>42419</v>
      </c>
      <c r="E404" s="5">
        <v>42449</v>
      </c>
      <c r="F404" s="130">
        <v>0</v>
      </c>
      <c r="G404" s="130">
        <v>0</v>
      </c>
      <c r="I404" s="4" t="s">
        <v>30</v>
      </c>
      <c r="K404" s="148" t="s">
        <v>94</v>
      </c>
      <c r="M404" s="4" t="s">
        <v>32</v>
      </c>
      <c r="N404" s="4" t="s">
        <v>186</v>
      </c>
      <c r="O404" s="4" t="s">
        <v>187</v>
      </c>
      <c r="P404" s="4" t="s">
        <v>48</v>
      </c>
      <c r="Q404" s="4">
        <v>1</v>
      </c>
      <c r="R404" s="130">
        <v>10.39</v>
      </c>
      <c r="S404" s="130">
        <f t="shared" si="21"/>
        <v>10.39</v>
      </c>
      <c r="T404" s="130">
        <f t="shared" si="22"/>
        <v>1.870000000000001</v>
      </c>
      <c r="U404" s="130">
        <v>8.52</v>
      </c>
      <c r="V404" s="130">
        <f t="shared" si="23"/>
        <v>8.52</v>
      </c>
      <c r="W404" s="5">
        <v>42420</v>
      </c>
      <c r="X404" s="4" t="s">
        <v>130</v>
      </c>
      <c r="Y404" s="4" t="s">
        <v>131</v>
      </c>
      <c r="Z404" s="4" t="s">
        <v>51</v>
      </c>
      <c r="AA404" s="5">
        <v>42419</v>
      </c>
      <c r="AB404" s="4" t="s">
        <v>1244</v>
      </c>
      <c r="AC404" s="146" t="s">
        <v>2306</v>
      </c>
    </row>
    <row r="405" spans="1:29" s="4" customFormat="1">
      <c r="A405" s="4" t="s">
        <v>27</v>
      </c>
      <c r="B405" s="4" t="s">
        <v>28</v>
      </c>
      <c r="C405" s="4" t="s">
        <v>1247</v>
      </c>
      <c r="D405" s="5">
        <v>42419</v>
      </c>
      <c r="E405" s="5">
        <v>42449</v>
      </c>
      <c r="F405" s="130">
        <v>141.61000000000001</v>
      </c>
      <c r="G405" s="130">
        <v>0</v>
      </c>
      <c r="I405" s="4" t="s">
        <v>30</v>
      </c>
      <c r="K405" s="148">
        <v>67850544</v>
      </c>
      <c r="M405" s="4" t="s">
        <v>32</v>
      </c>
      <c r="N405" s="4" t="s">
        <v>33</v>
      </c>
      <c r="O405" s="4" t="s">
        <v>34</v>
      </c>
      <c r="P405" s="4" t="s">
        <v>35</v>
      </c>
      <c r="Q405" s="4">
        <v>1</v>
      </c>
      <c r="R405" s="130">
        <v>6.4</v>
      </c>
      <c r="S405" s="130">
        <f t="shared" si="21"/>
        <v>6.4</v>
      </c>
      <c r="T405" s="130">
        <f t="shared" si="22"/>
        <v>1.1500000000000004</v>
      </c>
      <c r="U405" s="130">
        <v>5.25</v>
      </c>
      <c r="V405" s="130">
        <f t="shared" si="23"/>
        <v>5.25</v>
      </c>
      <c r="W405" s="5">
        <v>42420</v>
      </c>
      <c r="X405" s="4" t="s">
        <v>1248</v>
      </c>
      <c r="Y405" s="4" t="s">
        <v>1249</v>
      </c>
      <c r="Z405" s="4" t="s">
        <v>61</v>
      </c>
      <c r="AA405" s="5">
        <v>42419</v>
      </c>
      <c r="AB405" s="4" t="s">
        <v>1250</v>
      </c>
      <c r="AC405" s="146" t="s">
        <v>2302</v>
      </c>
    </row>
    <row r="406" spans="1:29" s="4" customFormat="1">
      <c r="A406" s="4" t="s">
        <v>27</v>
      </c>
      <c r="B406" s="4" t="s">
        <v>28</v>
      </c>
      <c r="C406" s="4" t="s">
        <v>1247</v>
      </c>
      <c r="D406" s="5">
        <v>42419</v>
      </c>
      <c r="E406" s="5">
        <v>42449</v>
      </c>
      <c r="F406" s="130">
        <v>0</v>
      </c>
      <c r="G406" s="130">
        <v>0</v>
      </c>
      <c r="I406" s="4" t="s">
        <v>30</v>
      </c>
      <c r="K406" s="148" t="s">
        <v>94</v>
      </c>
      <c r="M406" s="4" t="s">
        <v>32</v>
      </c>
      <c r="N406" s="4" t="s">
        <v>186</v>
      </c>
      <c r="O406" s="4" t="s">
        <v>187</v>
      </c>
      <c r="P406" s="4" t="s">
        <v>48</v>
      </c>
      <c r="Q406" s="4">
        <v>1</v>
      </c>
      <c r="R406" s="130">
        <v>10.39</v>
      </c>
      <c r="S406" s="130">
        <f t="shared" si="21"/>
        <v>10.39</v>
      </c>
      <c r="T406" s="130">
        <f t="shared" si="22"/>
        <v>1.870000000000001</v>
      </c>
      <c r="U406" s="130">
        <v>8.52</v>
      </c>
      <c r="V406" s="130">
        <f t="shared" si="23"/>
        <v>8.52</v>
      </c>
      <c r="W406" s="5">
        <v>42420</v>
      </c>
      <c r="X406" s="4" t="s">
        <v>1049</v>
      </c>
      <c r="Y406" s="4" t="s">
        <v>1050</v>
      </c>
      <c r="Z406" s="4" t="s">
        <v>78</v>
      </c>
      <c r="AA406" s="5">
        <v>42419</v>
      </c>
      <c r="AB406" s="4" t="s">
        <v>1251</v>
      </c>
      <c r="AC406" s="146" t="s">
        <v>2302</v>
      </c>
    </row>
    <row r="407" spans="1:29" s="4" customFormat="1">
      <c r="A407" s="4" t="s">
        <v>27</v>
      </c>
      <c r="B407" s="4" t="s">
        <v>28</v>
      </c>
      <c r="C407" s="4" t="s">
        <v>1247</v>
      </c>
      <c r="D407" s="5">
        <v>42419</v>
      </c>
      <c r="E407" s="5">
        <v>42449</v>
      </c>
      <c r="F407" s="130">
        <v>0</v>
      </c>
      <c r="G407" s="130">
        <v>0</v>
      </c>
      <c r="I407" s="4" t="s">
        <v>30</v>
      </c>
      <c r="K407" s="148" t="s">
        <v>94</v>
      </c>
      <c r="M407" s="4" t="s">
        <v>32</v>
      </c>
      <c r="N407" s="4" t="s">
        <v>186</v>
      </c>
      <c r="O407" s="4" t="s">
        <v>187</v>
      </c>
      <c r="P407" s="4" t="s">
        <v>48</v>
      </c>
      <c r="Q407" s="4">
        <v>1</v>
      </c>
      <c r="R407" s="130">
        <v>10.39</v>
      </c>
      <c r="S407" s="130">
        <f t="shared" si="21"/>
        <v>10.39</v>
      </c>
      <c r="T407" s="130">
        <f t="shared" si="22"/>
        <v>1.870000000000001</v>
      </c>
      <c r="U407" s="130">
        <v>8.52</v>
      </c>
      <c r="V407" s="130">
        <f t="shared" si="23"/>
        <v>8.52</v>
      </c>
      <c r="W407" s="5">
        <v>42420</v>
      </c>
      <c r="X407" s="4" t="s">
        <v>1049</v>
      </c>
      <c r="Y407" s="4" t="s">
        <v>1050</v>
      </c>
      <c r="Z407" s="4" t="s">
        <v>78</v>
      </c>
      <c r="AA407" s="5">
        <v>42419</v>
      </c>
      <c r="AB407" s="4" t="s">
        <v>1252</v>
      </c>
      <c r="AC407" s="146" t="s">
        <v>2302</v>
      </c>
    </row>
    <row r="408" spans="1:29" s="4" customFormat="1">
      <c r="A408" s="4" t="s">
        <v>27</v>
      </c>
      <c r="B408" s="4" t="s">
        <v>28</v>
      </c>
      <c r="C408" s="4" t="s">
        <v>1247</v>
      </c>
      <c r="D408" s="5">
        <v>42419</v>
      </c>
      <c r="E408" s="5">
        <v>42449</v>
      </c>
      <c r="F408" s="130">
        <v>0</v>
      </c>
      <c r="G408" s="130">
        <v>0</v>
      </c>
      <c r="I408" s="4" t="s">
        <v>30</v>
      </c>
      <c r="K408" s="148" t="s">
        <v>94</v>
      </c>
      <c r="M408" s="4" t="s">
        <v>32</v>
      </c>
      <c r="N408" s="4" t="s">
        <v>186</v>
      </c>
      <c r="O408" s="4" t="s">
        <v>187</v>
      </c>
      <c r="P408" s="4" t="s">
        <v>48</v>
      </c>
      <c r="Q408" s="4">
        <v>1</v>
      </c>
      <c r="R408" s="130">
        <v>10.39</v>
      </c>
      <c r="S408" s="130">
        <f t="shared" si="21"/>
        <v>10.39</v>
      </c>
      <c r="T408" s="130">
        <f t="shared" si="22"/>
        <v>1.870000000000001</v>
      </c>
      <c r="U408" s="130">
        <v>8.52</v>
      </c>
      <c r="V408" s="130">
        <f t="shared" si="23"/>
        <v>8.52</v>
      </c>
      <c r="W408" s="5">
        <v>42420</v>
      </c>
      <c r="X408" s="4" t="s">
        <v>1049</v>
      </c>
      <c r="Y408" s="4" t="s">
        <v>1050</v>
      </c>
      <c r="Z408" s="4" t="s">
        <v>78</v>
      </c>
      <c r="AA408" s="5">
        <v>42419</v>
      </c>
      <c r="AB408" s="4" t="s">
        <v>1253</v>
      </c>
      <c r="AC408" s="146" t="s">
        <v>2302</v>
      </c>
    </row>
    <row r="409" spans="1:29" s="4" customFormat="1">
      <c r="A409" s="4" t="s">
        <v>27</v>
      </c>
      <c r="B409" s="4" t="s">
        <v>28</v>
      </c>
      <c r="C409" s="4" t="s">
        <v>1247</v>
      </c>
      <c r="D409" s="5">
        <v>42419</v>
      </c>
      <c r="E409" s="5">
        <v>42449</v>
      </c>
      <c r="F409" s="130">
        <v>0</v>
      </c>
      <c r="G409" s="130">
        <v>0</v>
      </c>
      <c r="I409" s="4" t="s">
        <v>30</v>
      </c>
      <c r="K409" s="148" t="s">
        <v>94</v>
      </c>
      <c r="M409" s="4" t="s">
        <v>32</v>
      </c>
      <c r="N409" s="4" t="s">
        <v>186</v>
      </c>
      <c r="O409" s="4" t="s">
        <v>187</v>
      </c>
      <c r="P409" s="4" t="s">
        <v>48</v>
      </c>
      <c r="Q409" s="4">
        <v>1</v>
      </c>
      <c r="R409" s="130">
        <v>10.39</v>
      </c>
      <c r="S409" s="130">
        <f t="shared" si="21"/>
        <v>10.39</v>
      </c>
      <c r="T409" s="130">
        <f t="shared" si="22"/>
        <v>1.870000000000001</v>
      </c>
      <c r="U409" s="130">
        <v>8.52</v>
      </c>
      <c r="V409" s="130">
        <f t="shared" si="23"/>
        <v>8.52</v>
      </c>
      <c r="W409" s="5">
        <v>42420</v>
      </c>
      <c r="X409" s="4" t="s">
        <v>1049</v>
      </c>
      <c r="Y409" s="4" t="s">
        <v>1050</v>
      </c>
      <c r="Z409" s="4" t="s">
        <v>78</v>
      </c>
      <c r="AA409" s="5">
        <v>42419</v>
      </c>
      <c r="AB409" s="4" t="s">
        <v>1255</v>
      </c>
      <c r="AC409" s="146" t="s">
        <v>2302</v>
      </c>
    </row>
    <row r="410" spans="1:29" s="4" customFormat="1">
      <c r="A410" s="4" t="s">
        <v>27</v>
      </c>
      <c r="B410" s="4" t="s">
        <v>28</v>
      </c>
      <c r="C410" s="4" t="s">
        <v>1247</v>
      </c>
      <c r="D410" s="5">
        <v>42419</v>
      </c>
      <c r="E410" s="5">
        <v>42449</v>
      </c>
      <c r="F410" s="130">
        <v>0</v>
      </c>
      <c r="G410" s="130">
        <v>0</v>
      </c>
      <c r="I410" s="4" t="s">
        <v>30</v>
      </c>
      <c r="K410" s="148" t="s">
        <v>94</v>
      </c>
      <c r="M410" s="4" t="s">
        <v>32</v>
      </c>
      <c r="N410" s="4" t="s">
        <v>186</v>
      </c>
      <c r="O410" s="4" t="s">
        <v>187</v>
      </c>
      <c r="P410" s="4" t="s">
        <v>48</v>
      </c>
      <c r="Q410" s="4">
        <v>1</v>
      </c>
      <c r="R410" s="130">
        <v>10.39</v>
      </c>
      <c r="S410" s="130">
        <f t="shared" si="21"/>
        <v>10.39</v>
      </c>
      <c r="T410" s="130">
        <f t="shared" si="22"/>
        <v>1.870000000000001</v>
      </c>
      <c r="U410" s="130">
        <v>8.52</v>
      </c>
      <c r="V410" s="130">
        <f t="shared" si="23"/>
        <v>8.52</v>
      </c>
      <c r="W410" s="5">
        <v>42420</v>
      </c>
      <c r="X410" s="4" t="s">
        <v>1049</v>
      </c>
      <c r="Y410" s="4" t="s">
        <v>1050</v>
      </c>
      <c r="Z410" s="4" t="s">
        <v>78</v>
      </c>
      <c r="AA410" s="5">
        <v>42419</v>
      </c>
      <c r="AB410" s="4" t="s">
        <v>1256</v>
      </c>
      <c r="AC410" s="146" t="s">
        <v>2302</v>
      </c>
    </row>
    <row r="411" spans="1:29" s="4" customFormat="1">
      <c r="A411" s="4" t="s">
        <v>27</v>
      </c>
      <c r="B411" s="4" t="s">
        <v>28</v>
      </c>
      <c r="C411" s="4" t="s">
        <v>1247</v>
      </c>
      <c r="D411" s="5">
        <v>42419</v>
      </c>
      <c r="E411" s="5">
        <v>42449</v>
      </c>
      <c r="F411" s="130">
        <v>0</v>
      </c>
      <c r="G411" s="130">
        <v>0</v>
      </c>
      <c r="I411" s="4" t="s">
        <v>30</v>
      </c>
      <c r="K411" s="148" t="s">
        <v>94</v>
      </c>
      <c r="M411" s="4" t="s">
        <v>32</v>
      </c>
      <c r="N411" s="4" t="s">
        <v>186</v>
      </c>
      <c r="O411" s="4" t="s">
        <v>187</v>
      </c>
      <c r="P411" s="4" t="s">
        <v>48</v>
      </c>
      <c r="Q411" s="4">
        <v>1</v>
      </c>
      <c r="R411" s="130">
        <v>10.39</v>
      </c>
      <c r="S411" s="130">
        <f t="shared" si="21"/>
        <v>10.39</v>
      </c>
      <c r="T411" s="130">
        <f t="shared" si="22"/>
        <v>1.870000000000001</v>
      </c>
      <c r="U411" s="130">
        <v>8.52</v>
      </c>
      <c r="V411" s="130">
        <f t="shared" si="23"/>
        <v>8.52</v>
      </c>
      <c r="W411" s="5">
        <v>42420</v>
      </c>
      <c r="X411" s="4" t="s">
        <v>1049</v>
      </c>
      <c r="Y411" s="4" t="s">
        <v>1050</v>
      </c>
      <c r="Z411" s="4" t="s">
        <v>78</v>
      </c>
      <c r="AA411" s="5">
        <v>42419</v>
      </c>
      <c r="AB411" s="4" t="s">
        <v>1261</v>
      </c>
      <c r="AC411" s="146" t="s">
        <v>2302</v>
      </c>
    </row>
    <row r="412" spans="1:29" s="4" customFormat="1">
      <c r="A412" s="4" t="s">
        <v>27</v>
      </c>
      <c r="B412" s="4" t="s">
        <v>28</v>
      </c>
      <c r="C412" s="4" t="s">
        <v>1247</v>
      </c>
      <c r="D412" s="5">
        <v>42419</v>
      </c>
      <c r="E412" s="5">
        <v>42449</v>
      </c>
      <c r="F412" s="130">
        <v>0</v>
      </c>
      <c r="G412" s="130">
        <v>0</v>
      </c>
      <c r="I412" s="4" t="s">
        <v>30</v>
      </c>
      <c r="K412" s="148" t="s">
        <v>94</v>
      </c>
      <c r="M412" s="4" t="s">
        <v>32</v>
      </c>
      <c r="N412" s="4" t="s">
        <v>186</v>
      </c>
      <c r="O412" s="4" t="s">
        <v>187</v>
      </c>
      <c r="P412" s="4" t="s">
        <v>48</v>
      </c>
      <c r="Q412" s="4">
        <v>1</v>
      </c>
      <c r="R412" s="130">
        <v>10.39</v>
      </c>
      <c r="S412" s="130">
        <f t="shared" si="21"/>
        <v>10.39</v>
      </c>
      <c r="T412" s="130">
        <f t="shared" si="22"/>
        <v>1.870000000000001</v>
      </c>
      <c r="U412" s="130">
        <v>8.52</v>
      </c>
      <c r="V412" s="130">
        <f t="shared" si="23"/>
        <v>8.52</v>
      </c>
      <c r="W412" s="5">
        <v>42420</v>
      </c>
      <c r="X412" s="4" t="s">
        <v>1049</v>
      </c>
      <c r="Y412" s="4" t="s">
        <v>1050</v>
      </c>
      <c r="Z412" s="4" t="s">
        <v>78</v>
      </c>
      <c r="AA412" s="5">
        <v>42419</v>
      </c>
      <c r="AB412" s="4" t="s">
        <v>1262</v>
      </c>
      <c r="AC412" s="146" t="s">
        <v>2302</v>
      </c>
    </row>
    <row r="413" spans="1:29" s="4" customFormat="1">
      <c r="A413" s="4" t="s">
        <v>27</v>
      </c>
      <c r="B413" s="4" t="s">
        <v>28</v>
      </c>
      <c r="C413" s="4" t="s">
        <v>1247</v>
      </c>
      <c r="D413" s="5">
        <v>42419</v>
      </c>
      <c r="E413" s="5">
        <v>42449</v>
      </c>
      <c r="F413" s="130">
        <v>0</v>
      </c>
      <c r="G413" s="130">
        <v>0</v>
      </c>
      <c r="I413" s="4" t="s">
        <v>30</v>
      </c>
      <c r="K413" s="148" t="s">
        <v>94</v>
      </c>
      <c r="M413" s="4" t="s">
        <v>32</v>
      </c>
      <c r="N413" s="4" t="s">
        <v>186</v>
      </c>
      <c r="O413" s="4" t="s">
        <v>187</v>
      </c>
      <c r="P413" s="4" t="s">
        <v>48</v>
      </c>
      <c r="Q413" s="4">
        <v>2</v>
      </c>
      <c r="R413" s="130">
        <v>10.39</v>
      </c>
      <c r="S413" s="130">
        <f t="shared" si="21"/>
        <v>20.78</v>
      </c>
      <c r="T413" s="130">
        <f t="shared" si="22"/>
        <v>3.740000000000002</v>
      </c>
      <c r="U413" s="130">
        <v>8.52</v>
      </c>
      <c r="V413" s="130">
        <f t="shared" si="23"/>
        <v>17.04</v>
      </c>
      <c r="W413" s="5">
        <v>42420</v>
      </c>
      <c r="X413" s="4" t="s">
        <v>1049</v>
      </c>
      <c r="Y413" s="4" t="s">
        <v>1050</v>
      </c>
      <c r="Z413" s="4" t="s">
        <v>78</v>
      </c>
      <c r="AA413" s="5">
        <v>42419</v>
      </c>
      <c r="AB413" s="4" t="s">
        <v>1257</v>
      </c>
      <c r="AC413" s="146" t="s">
        <v>2302</v>
      </c>
    </row>
    <row r="414" spans="1:29" s="4" customFormat="1">
      <c r="A414" s="4" t="s">
        <v>27</v>
      </c>
      <c r="B414" s="4" t="s">
        <v>28</v>
      </c>
      <c r="C414" s="4" t="s">
        <v>1247</v>
      </c>
      <c r="D414" s="5">
        <v>42419</v>
      </c>
      <c r="E414" s="5">
        <v>42449</v>
      </c>
      <c r="F414" s="130">
        <v>0</v>
      </c>
      <c r="G414" s="130">
        <v>0</v>
      </c>
      <c r="I414" s="4" t="s">
        <v>30</v>
      </c>
      <c r="K414" s="148"/>
      <c r="M414" s="4" t="s">
        <v>32</v>
      </c>
      <c r="N414" s="4" t="s">
        <v>186</v>
      </c>
      <c r="O414" s="4" t="s">
        <v>187</v>
      </c>
      <c r="P414" s="4" t="s">
        <v>48</v>
      </c>
      <c r="Q414" s="4">
        <v>1</v>
      </c>
      <c r="R414" s="130">
        <v>10.39</v>
      </c>
      <c r="S414" s="130">
        <f t="shared" si="21"/>
        <v>10.39</v>
      </c>
      <c r="T414" s="130">
        <f t="shared" si="22"/>
        <v>1.870000000000001</v>
      </c>
      <c r="U414" s="130">
        <v>8.52</v>
      </c>
      <c r="V414" s="130">
        <f t="shared" si="23"/>
        <v>8.52</v>
      </c>
      <c r="W414" s="5">
        <v>42420</v>
      </c>
      <c r="X414" s="4" t="s">
        <v>611</v>
      </c>
      <c r="Y414" s="4" t="s">
        <v>612</v>
      </c>
      <c r="Z414" s="4" t="s">
        <v>51</v>
      </c>
      <c r="AA414" s="5">
        <v>42419</v>
      </c>
      <c r="AB414" s="4" t="s">
        <v>1263</v>
      </c>
      <c r="AC414" s="146" t="s">
        <v>2304</v>
      </c>
    </row>
    <row r="415" spans="1:29" s="4" customFormat="1">
      <c r="A415" s="4" t="s">
        <v>27</v>
      </c>
      <c r="B415" s="4" t="s">
        <v>28</v>
      </c>
      <c r="C415" s="4" t="s">
        <v>1247</v>
      </c>
      <c r="D415" s="5">
        <v>42419</v>
      </c>
      <c r="E415" s="5">
        <v>42449</v>
      </c>
      <c r="F415" s="130">
        <v>0</v>
      </c>
      <c r="G415" s="130">
        <v>0</v>
      </c>
      <c r="I415" s="4" t="s">
        <v>30</v>
      </c>
      <c r="K415" s="148"/>
      <c r="M415" s="4" t="s">
        <v>32</v>
      </c>
      <c r="N415" s="4" t="s">
        <v>186</v>
      </c>
      <c r="O415" s="4" t="s">
        <v>187</v>
      </c>
      <c r="P415" s="4" t="s">
        <v>48</v>
      </c>
      <c r="Q415" s="4">
        <v>1</v>
      </c>
      <c r="R415" s="130">
        <v>10.39</v>
      </c>
      <c r="S415" s="130">
        <f t="shared" si="21"/>
        <v>10.39</v>
      </c>
      <c r="T415" s="130">
        <f t="shared" si="22"/>
        <v>1.870000000000001</v>
      </c>
      <c r="U415" s="130">
        <v>8.52</v>
      </c>
      <c r="V415" s="130">
        <f t="shared" si="23"/>
        <v>8.52</v>
      </c>
      <c r="W415" s="5">
        <v>42420</v>
      </c>
      <c r="X415" s="4" t="s">
        <v>1258</v>
      </c>
      <c r="Y415" s="4" t="s">
        <v>1259</v>
      </c>
      <c r="Z415" s="4" t="s">
        <v>38</v>
      </c>
      <c r="AA415" s="5">
        <v>42419</v>
      </c>
      <c r="AB415" s="4" t="s">
        <v>1260</v>
      </c>
      <c r="AC415" s="146" t="s">
        <v>2302</v>
      </c>
    </row>
    <row r="416" spans="1:29" s="4" customFormat="1">
      <c r="A416" s="4" t="s">
        <v>27</v>
      </c>
      <c r="B416" s="4" t="s">
        <v>28</v>
      </c>
      <c r="C416" s="4" t="s">
        <v>1247</v>
      </c>
      <c r="D416" s="5">
        <v>42419</v>
      </c>
      <c r="E416" s="5">
        <v>42449</v>
      </c>
      <c r="F416" s="130">
        <v>0</v>
      </c>
      <c r="G416" s="130">
        <v>0</v>
      </c>
      <c r="I416" s="4" t="s">
        <v>30</v>
      </c>
      <c r="K416" s="148">
        <v>4500137939</v>
      </c>
      <c r="M416" s="4" t="s">
        <v>32</v>
      </c>
      <c r="N416" s="4" t="s">
        <v>46</v>
      </c>
      <c r="O416" s="4" t="s">
        <v>47</v>
      </c>
      <c r="P416" s="4" t="s">
        <v>48</v>
      </c>
      <c r="Q416" s="4">
        <v>8</v>
      </c>
      <c r="R416" s="130">
        <v>6.5</v>
      </c>
      <c r="S416" s="130">
        <f t="shared" si="21"/>
        <v>52</v>
      </c>
      <c r="T416" s="130">
        <f t="shared" si="22"/>
        <v>9.36</v>
      </c>
      <c r="U416" s="130">
        <v>5.33</v>
      </c>
      <c r="V416" s="130">
        <f t="shared" si="23"/>
        <v>42.64</v>
      </c>
      <c r="W416" s="5">
        <v>42420</v>
      </c>
      <c r="X416" s="4" t="s">
        <v>378</v>
      </c>
      <c r="Y416" s="4" t="s">
        <v>379</v>
      </c>
      <c r="Z416" s="4" t="s">
        <v>291</v>
      </c>
      <c r="AA416" s="5">
        <v>42419</v>
      </c>
      <c r="AB416" s="4" t="s">
        <v>1254</v>
      </c>
      <c r="AC416" s="146" t="s">
        <v>2302</v>
      </c>
    </row>
    <row r="417" spans="1:29" s="4" customFormat="1">
      <c r="A417" s="4" t="s">
        <v>27</v>
      </c>
      <c r="B417" s="4" t="s">
        <v>28</v>
      </c>
      <c r="C417" s="4" t="s">
        <v>1264</v>
      </c>
      <c r="D417" s="5">
        <v>42420</v>
      </c>
      <c r="E417" s="5">
        <v>42450</v>
      </c>
      <c r="F417" s="130">
        <v>85.2</v>
      </c>
      <c r="G417" s="130">
        <v>0</v>
      </c>
      <c r="I417" s="4" t="s">
        <v>30</v>
      </c>
      <c r="K417" s="148">
        <v>940275600</v>
      </c>
      <c r="M417" s="4" t="s">
        <v>32</v>
      </c>
      <c r="N417" s="4" t="s">
        <v>186</v>
      </c>
      <c r="O417" s="4" t="s">
        <v>187</v>
      </c>
      <c r="P417" s="4" t="s">
        <v>48</v>
      </c>
      <c r="Q417" s="4">
        <v>1</v>
      </c>
      <c r="R417" s="130">
        <v>10.39</v>
      </c>
      <c r="S417" s="130">
        <f t="shared" si="21"/>
        <v>10.39</v>
      </c>
      <c r="T417" s="130">
        <f t="shared" si="22"/>
        <v>1.870000000000001</v>
      </c>
      <c r="U417" s="130">
        <v>8.52</v>
      </c>
      <c r="V417" s="130">
        <f t="shared" si="23"/>
        <v>8.52</v>
      </c>
      <c r="W417" s="5">
        <v>42420</v>
      </c>
      <c r="X417" s="4" t="s">
        <v>1265</v>
      </c>
      <c r="Y417" s="4" t="s">
        <v>1266</v>
      </c>
      <c r="Z417" s="4" t="s">
        <v>568</v>
      </c>
      <c r="AA417" s="5">
        <v>42420</v>
      </c>
      <c r="AB417" s="4" t="s">
        <v>1267</v>
      </c>
      <c r="AC417" s="146" t="s">
        <v>2302</v>
      </c>
    </row>
    <row r="418" spans="1:29" s="4" customFormat="1">
      <c r="A418" s="4" t="s">
        <v>27</v>
      </c>
      <c r="B418" s="4" t="s">
        <v>28</v>
      </c>
      <c r="C418" s="4" t="s">
        <v>1264</v>
      </c>
      <c r="D418" s="5">
        <v>42420</v>
      </c>
      <c r="E418" s="5">
        <v>42450</v>
      </c>
      <c r="F418" s="130">
        <v>0</v>
      </c>
      <c r="G418" s="130">
        <v>0</v>
      </c>
      <c r="I418" s="4" t="s">
        <v>30</v>
      </c>
      <c r="K418" s="148">
        <v>940281000</v>
      </c>
      <c r="M418" s="4" t="s">
        <v>32</v>
      </c>
      <c r="N418" s="4" t="s">
        <v>186</v>
      </c>
      <c r="O418" s="4" t="s">
        <v>187</v>
      </c>
      <c r="P418" s="4" t="s">
        <v>48</v>
      </c>
      <c r="Q418" s="4">
        <v>1</v>
      </c>
      <c r="R418" s="130">
        <v>10.39</v>
      </c>
      <c r="S418" s="130">
        <f t="shared" si="21"/>
        <v>10.39</v>
      </c>
      <c r="T418" s="130">
        <f t="shared" si="22"/>
        <v>1.870000000000001</v>
      </c>
      <c r="U418" s="130">
        <v>8.52</v>
      </c>
      <c r="V418" s="130">
        <f t="shared" si="23"/>
        <v>8.52</v>
      </c>
      <c r="W418" s="5">
        <v>42420</v>
      </c>
      <c r="X418" s="4" t="s">
        <v>1265</v>
      </c>
      <c r="Y418" s="4" t="s">
        <v>1266</v>
      </c>
      <c r="Z418" s="4" t="s">
        <v>568</v>
      </c>
      <c r="AA418" s="5">
        <v>42420</v>
      </c>
      <c r="AB418" s="4" t="s">
        <v>1268</v>
      </c>
      <c r="AC418" s="146" t="s">
        <v>2302</v>
      </c>
    </row>
    <row r="419" spans="1:29" s="4" customFormat="1">
      <c r="A419" s="4" t="s">
        <v>27</v>
      </c>
      <c r="B419" s="4" t="s">
        <v>28</v>
      </c>
      <c r="C419" s="4" t="s">
        <v>1264</v>
      </c>
      <c r="D419" s="5">
        <v>42420</v>
      </c>
      <c r="E419" s="5">
        <v>42450</v>
      </c>
      <c r="F419" s="130">
        <v>0</v>
      </c>
      <c r="G419" s="130">
        <v>0</v>
      </c>
      <c r="I419" s="4" t="s">
        <v>30</v>
      </c>
      <c r="K419" s="148">
        <v>940276900</v>
      </c>
      <c r="M419" s="4" t="s">
        <v>32</v>
      </c>
      <c r="N419" s="4" t="s">
        <v>186</v>
      </c>
      <c r="O419" s="4" t="s">
        <v>187</v>
      </c>
      <c r="P419" s="4" t="s">
        <v>48</v>
      </c>
      <c r="Q419" s="4">
        <v>1</v>
      </c>
      <c r="R419" s="130">
        <v>10.39</v>
      </c>
      <c r="S419" s="130">
        <f t="shared" si="21"/>
        <v>10.39</v>
      </c>
      <c r="T419" s="130">
        <f t="shared" si="22"/>
        <v>1.870000000000001</v>
      </c>
      <c r="U419" s="130">
        <v>8.52</v>
      </c>
      <c r="V419" s="130">
        <f t="shared" si="23"/>
        <v>8.52</v>
      </c>
      <c r="W419" s="5">
        <v>42420</v>
      </c>
      <c r="X419" s="4" t="s">
        <v>1265</v>
      </c>
      <c r="Y419" s="4" t="s">
        <v>1266</v>
      </c>
      <c r="Z419" s="4" t="s">
        <v>568</v>
      </c>
      <c r="AA419" s="5">
        <v>42420</v>
      </c>
      <c r="AB419" s="4" t="s">
        <v>1269</v>
      </c>
      <c r="AC419" s="146" t="s">
        <v>2302</v>
      </c>
    </row>
    <row r="420" spans="1:29" s="4" customFormat="1">
      <c r="A420" s="4" t="s">
        <v>27</v>
      </c>
      <c r="B420" s="4" t="s">
        <v>28</v>
      </c>
      <c r="C420" s="4" t="s">
        <v>1264</v>
      </c>
      <c r="D420" s="5">
        <v>42420</v>
      </c>
      <c r="E420" s="5">
        <v>42450</v>
      </c>
      <c r="F420" s="130">
        <v>0</v>
      </c>
      <c r="G420" s="130">
        <v>0</v>
      </c>
      <c r="I420" s="4" t="s">
        <v>30</v>
      </c>
      <c r="K420" s="148">
        <v>940279700</v>
      </c>
      <c r="M420" s="4" t="s">
        <v>32</v>
      </c>
      <c r="N420" s="4" t="s">
        <v>186</v>
      </c>
      <c r="O420" s="4" t="s">
        <v>187</v>
      </c>
      <c r="P420" s="4" t="s">
        <v>48</v>
      </c>
      <c r="Q420" s="4">
        <v>1</v>
      </c>
      <c r="R420" s="130">
        <v>10.39</v>
      </c>
      <c r="S420" s="130">
        <f t="shared" si="21"/>
        <v>10.39</v>
      </c>
      <c r="T420" s="130">
        <f t="shared" si="22"/>
        <v>1.870000000000001</v>
      </c>
      <c r="U420" s="130">
        <v>8.52</v>
      </c>
      <c r="V420" s="130">
        <f t="shared" si="23"/>
        <v>8.52</v>
      </c>
      <c r="W420" s="5">
        <v>42420</v>
      </c>
      <c r="X420" s="4" t="s">
        <v>1265</v>
      </c>
      <c r="Y420" s="4" t="s">
        <v>1266</v>
      </c>
      <c r="Z420" s="4" t="s">
        <v>568</v>
      </c>
      <c r="AA420" s="5">
        <v>42420</v>
      </c>
      <c r="AB420" s="4" t="s">
        <v>1270</v>
      </c>
      <c r="AC420" s="146" t="s">
        <v>2302</v>
      </c>
    </row>
    <row r="421" spans="1:29" s="4" customFormat="1">
      <c r="A421" s="4" t="s">
        <v>27</v>
      </c>
      <c r="B421" s="4" t="s">
        <v>28</v>
      </c>
      <c r="C421" s="4" t="s">
        <v>1264</v>
      </c>
      <c r="D421" s="5">
        <v>42420</v>
      </c>
      <c r="E421" s="5">
        <v>42450</v>
      </c>
      <c r="F421" s="130">
        <v>0</v>
      </c>
      <c r="G421" s="130">
        <v>0</v>
      </c>
      <c r="I421" s="4" t="s">
        <v>30</v>
      </c>
      <c r="K421" s="148">
        <v>940282300</v>
      </c>
      <c r="M421" s="4" t="s">
        <v>32</v>
      </c>
      <c r="N421" s="4" t="s">
        <v>186</v>
      </c>
      <c r="O421" s="4" t="s">
        <v>187</v>
      </c>
      <c r="P421" s="4" t="s">
        <v>48</v>
      </c>
      <c r="Q421" s="4">
        <v>1</v>
      </c>
      <c r="R421" s="130">
        <v>10.39</v>
      </c>
      <c r="S421" s="130">
        <f t="shared" si="21"/>
        <v>10.39</v>
      </c>
      <c r="T421" s="130">
        <f t="shared" si="22"/>
        <v>1.870000000000001</v>
      </c>
      <c r="U421" s="130">
        <v>8.52</v>
      </c>
      <c r="V421" s="130">
        <f t="shared" si="23"/>
        <v>8.52</v>
      </c>
      <c r="W421" s="5">
        <v>42420</v>
      </c>
      <c r="X421" s="4" t="s">
        <v>1265</v>
      </c>
      <c r="Y421" s="4" t="s">
        <v>1266</v>
      </c>
      <c r="Z421" s="4" t="s">
        <v>568</v>
      </c>
      <c r="AA421" s="5">
        <v>42420</v>
      </c>
      <c r="AB421" s="4" t="s">
        <v>1271</v>
      </c>
      <c r="AC421" s="146" t="s">
        <v>2302</v>
      </c>
    </row>
    <row r="422" spans="1:29" s="4" customFormat="1">
      <c r="A422" s="4" t="s">
        <v>27</v>
      </c>
      <c r="B422" s="4" t="s">
        <v>28</v>
      </c>
      <c r="C422" s="4" t="s">
        <v>1264</v>
      </c>
      <c r="D422" s="5">
        <v>42420</v>
      </c>
      <c r="E422" s="5">
        <v>42450</v>
      </c>
      <c r="F422" s="130">
        <v>0</v>
      </c>
      <c r="G422" s="130">
        <v>0</v>
      </c>
      <c r="I422" s="4" t="s">
        <v>30</v>
      </c>
      <c r="K422" s="148">
        <v>940282700</v>
      </c>
      <c r="M422" s="4" t="s">
        <v>32</v>
      </c>
      <c r="N422" s="4" t="s">
        <v>186</v>
      </c>
      <c r="O422" s="4" t="s">
        <v>187</v>
      </c>
      <c r="P422" s="4" t="s">
        <v>48</v>
      </c>
      <c r="Q422" s="4">
        <v>1</v>
      </c>
      <c r="R422" s="130">
        <v>10.39</v>
      </c>
      <c r="S422" s="130">
        <f t="shared" si="21"/>
        <v>10.39</v>
      </c>
      <c r="T422" s="130">
        <f t="shared" si="22"/>
        <v>1.870000000000001</v>
      </c>
      <c r="U422" s="130">
        <v>8.52</v>
      </c>
      <c r="V422" s="130">
        <f t="shared" si="23"/>
        <v>8.52</v>
      </c>
      <c r="W422" s="5">
        <v>42420</v>
      </c>
      <c r="X422" s="4" t="s">
        <v>1265</v>
      </c>
      <c r="Y422" s="4" t="s">
        <v>1266</v>
      </c>
      <c r="Z422" s="4" t="s">
        <v>568</v>
      </c>
      <c r="AA422" s="5">
        <v>42420</v>
      </c>
      <c r="AB422" s="4" t="s">
        <v>1272</v>
      </c>
      <c r="AC422" s="146" t="s">
        <v>2302</v>
      </c>
    </row>
    <row r="423" spans="1:29" s="4" customFormat="1">
      <c r="A423" s="4" t="s">
        <v>27</v>
      </c>
      <c r="B423" s="4" t="s">
        <v>28</v>
      </c>
      <c r="C423" s="4" t="s">
        <v>1264</v>
      </c>
      <c r="D423" s="5">
        <v>42420</v>
      </c>
      <c r="E423" s="5">
        <v>42450</v>
      </c>
      <c r="F423" s="130">
        <v>0</v>
      </c>
      <c r="G423" s="130">
        <v>0</v>
      </c>
      <c r="I423" s="4" t="s">
        <v>30</v>
      </c>
      <c r="K423" s="148">
        <v>940277100</v>
      </c>
      <c r="M423" s="4" t="s">
        <v>32</v>
      </c>
      <c r="N423" s="4" t="s">
        <v>186</v>
      </c>
      <c r="O423" s="4" t="s">
        <v>187</v>
      </c>
      <c r="P423" s="4" t="s">
        <v>48</v>
      </c>
      <c r="Q423" s="4">
        <v>1</v>
      </c>
      <c r="R423" s="130">
        <v>10.39</v>
      </c>
      <c r="S423" s="130">
        <f t="shared" si="21"/>
        <v>10.39</v>
      </c>
      <c r="T423" s="130">
        <f t="shared" si="22"/>
        <v>1.870000000000001</v>
      </c>
      <c r="U423" s="130">
        <v>8.52</v>
      </c>
      <c r="V423" s="130">
        <f t="shared" si="23"/>
        <v>8.52</v>
      </c>
      <c r="W423" s="5">
        <v>42420</v>
      </c>
      <c r="X423" s="4" t="s">
        <v>1265</v>
      </c>
      <c r="Y423" s="4" t="s">
        <v>1266</v>
      </c>
      <c r="Z423" s="4" t="s">
        <v>568</v>
      </c>
      <c r="AA423" s="5">
        <v>42420</v>
      </c>
      <c r="AB423" s="4" t="s">
        <v>1273</v>
      </c>
      <c r="AC423" s="146" t="s">
        <v>2302</v>
      </c>
    </row>
    <row r="424" spans="1:29" s="4" customFormat="1">
      <c r="A424" s="4" t="s">
        <v>27</v>
      </c>
      <c r="B424" s="4" t="s">
        <v>28</v>
      </c>
      <c r="C424" s="4" t="s">
        <v>1264</v>
      </c>
      <c r="D424" s="5">
        <v>42420</v>
      </c>
      <c r="E424" s="5">
        <v>42450</v>
      </c>
      <c r="F424" s="130">
        <v>0</v>
      </c>
      <c r="G424" s="130">
        <v>0</v>
      </c>
      <c r="I424" s="4" t="s">
        <v>30</v>
      </c>
      <c r="K424" s="148">
        <v>940278700</v>
      </c>
      <c r="M424" s="4" t="s">
        <v>32</v>
      </c>
      <c r="N424" s="4" t="s">
        <v>186</v>
      </c>
      <c r="O424" s="4" t="s">
        <v>187</v>
      </c>
      <c r="P424" s="4" t="s">
        <v>48</v>
      </c>
      <c r="Q424" s="4">
        <v>1</v>
      </c>
      <c r="R424" s="130">
        <v>10.39</v>
      </c>
      <c r="S424" s="130">
        <f t="shared" si="21"/>
        <v>10.39</v>
      </c>
      <c r="T424" s="130">
        <f t="shared" si="22"/>
        <v>1.870000000000001</v>
      </c>
      <c r="U424" s="130">
        <v>8.52</v>
      </c>
      <c r="V424" s="130">
        <f t="shared" si="23"/>
        <v>8.52</v>
      </c>
      <c r="W424" s="5">
        <v>42420</v>
      </c>
      <c r="X424" s="4" t="s">
        <v>1265</v>
      </c>
      <c r="Y424" s="4" t="s">
        <v>1266</v>
      </c>
      <c r="Z424" s="4" t="s">
        <v>568</v>
      </c>
      <c r="AA424" s="5">
        <v>42420</v>
      </c>
      <c r="AB424" s="4" t="s">
        <v>1274</v>
      </c>
      <c r="AC424" s="146" t="s">
        <v>2302</v>
      </c>
    </row>
    <row r="425" spans="1:29" s="4" customFormat="1">
      <c r="A425" s="4" t="s">
        <v>27</v>
      </c>
      <c r="B425" s="4" t="s">
        <v>28</v>
      </c>
      <c r="C425" s="4" t="s">
        <v>1264</v>
      </c>
      <c r="D425" s="5">
        <v>42420</v>
      </c>
      <c r="E425" s="5">
        <v>42450</v>
      </c>
      <c r="F425" s="130">
        <v>0</v>
      </c>
      <c r="G425" s="130">
        <v>0</v>
      </c>
      <c r="I425" s="4" t="s">
        <v>30</v>
      </c>
      <c r="K425" s="148">
        <v>940283700</v>
      </c>
      <c r="M425" s="4" t="s">
        <v>32</v>
      </c>
      <c r="N425" s="4" t="s">
        <v>186</v>
      </c>
      <c r="O425" s="4" t="s">
        <v>187</v>
      </c>
      <c r="P425" s="4" t="s">
        <v>48</v>
      </c>
      <c r="Q425" s="4">
        <v>1</v>
      </c>
      <c r="R425" s="130">
        <v>10.39</v>
      </c>
      <c r="S425" s="130">
        <f t="shared" si="21"/>
        <v>10.39</v>
      </c>
      <c r="T425" s="130">
        <f t="shared" si="22"/>
        <v>1.870000000000001</v>
      </c>
      <c r="U425" s="130">
        <v>8.52</v>
      </c>
      <c r="V425" s="130">
        <f t="shared" si="23"/>
        <v>8.52</v>
      </c>
      <c r="W425" s="5">
        <v>42420</v>
      </c>
      <c r="X425" s="4" t="s">
        <v>1265</v>
      </c>
      <c r="Y425" s="4" t="s">
        <v>1266</v>
      </c>
      <c r="Z425" s="4" t="s">
        <v>568</v>
      </c>
      <c r="AA425" s="5">
        <v>42420</v>
      </c>
      <c r="AB425" s="4" t="s">
        <v>1275</v>
      </c>
      <c r="AC425" s="146" t="s">
        <v>2302</v>
      </c>
    </row>
    <row r="426" spans="1:29" s="4" customFormat="1">
      <c r="A426" s="4" t="s">
        <v>27</v>
      </c>
      <c r="B426" s="4" t="s">
        <v>28</v>
      </c>
      <c r="C426" s="4" t="s">
        <v>1264</v>
      </c>
      <c r="D426" s="5">
        <v>42420</v>
      </c>
      <c r="E426" s="5">
        <v>42450</v>
      </c>
      <c r="F426" s="130">
        <v>0</v>
      </c>
      <c r="G426" s="130">
        <v>0</v>
      </c>
      <c r="I426" s="4" t="s">
        <v>30</v>
      </c>
      <c r="K426" s="148">
        <v>940276600</v>
      </c>
      <c r="M426" s="4" t="s">
        <v>32</v>
      </c>
      <c r="N426" s="4" t="s">
        <v>186</v>
      </c>
      <c r="O426" s="4" t="s">
        <v>187</v>
      </c>
      <c r="P426" s="4" t="s">
        <v>48</v>
      </c>
      <c r="Q426" s="4">
        <v>1</v>
      </c>
      <c r="R426" s="130">
        <v>10.39</v>
      </c>
      <c r="S426" s="130">
        <f t="shared" si="21"/>
        <v>10.39</v>
      </c>
      <c r="T426" s="130">
        <f t="shared" si="22"/>
        <v>1.870000000000001</v>
      </c>
      <c r="U426" s="130">
        <v>8.52</v>
      </c>
      <c r="V426" s="130">
        <f t="shared" si="23"/>
        <v>8.52</v>
      </c>
      <c r="W426" s="5">
        <v>42420</v>
      </c>
      <c r="X426" s="4" t="s">
        <v>1265</v>
      </c>
      <c r="Y426" s="4" t="s">
        <v>1266</v>
      </c>
      <c r="Z426" s="4" t="s">
        <v>568</v>
      </c>
      <c r="AA426" s="5">
        <v>42420</v>
      </c>
      <c r="AB426" s="4" t="s">
        <v>1276</v>
      </c>
      <c r="AC426" s="146" t="s">
        <v>2302</v>
      </c>
    </row>
    <row r="427" spans="1:29" s="4" customFormat="1">
      <c r="A427" s="4" t="s">
        <v>27</v>
      </c>
      <c r="B427" s="4" t="s">
        <v>28</v>
      </c>
      <c r="C427" s="4" t="s">
        <v>1277</v>
      </c>
      <c r="D427" s="5">
        <v>42421</v>
      </c>
      <c r="E427" s="5">
        <v>42451</v>
      </c>
      <c r="F427" s="130">
        <v>39.33</v>
      </c>
      <c r="G427" s="130">
        <v>0</v>
      </c>
      <c r="I427" s="4" t="s">
        <v>30</v>
      </c>
      <c r="K427" s="148">
        <v>940264900</v>
      </c>
      <c r="M427" s="4" t="s">
        <v>32</v>
      </c>
      <c r="N427" s="4" t="s">
        <v>186</v>
      </c>
      <c r="O427" s="4" t="s">
        <v>187</v>
      </c>
      <c r="P427" s="4" t="s">
        <v>48</v>
      </c>
      <c r="Q427" s="4">
        <v>1</v>
      </c>
      <c r="R427" s="130">
        <v>10.39</v>
      </c>
      <c r="S427" s="130">
        <f t="shared" si="21"/>
        <v>10.39</v>
      </c>
      <c r="T427" s="130">
        <f t="shared" si="22"/>
        <v>1.870000000000001</v>
      </c>
      <c r="U427" s="130">
        <v>8.52</v>
      </c>
      <c r="V427" s="130">
        <f t="shared" si="23"/>
        <v>8.52</v>
      </c>
      <c r="W427" s="5">
        <v>42427</v>
      </c>
      <c r="X427" s="4" t="s">
        <v>1265</v>
      </c>
      <c r="Y427" s="4" t="s">
        <v>1266</v>
      </c>
      <c r="Z427" s="4" t="s">
        <v>568</v>
      </c>
      <c r="AA427" s="5">
        <v>42421</v>
      </c>
      <c r="AB427" s="4" t="s">
        <v>1278</v>
      </c>
      <c r="AC427" s="146" t="s">
        <v>2302</v>
      </c>
    </row>
    <row r="428" spans="1:29" s="4" customFormat="1">
      <c r="A428" s="4" t="s">
        <v>27</v>
      </c>
      <c r="B428" s="4" t="s">
        <v>28</v>
      </c>
      <c r="C428" s="4" t="s">
        <v>1277</v>
      </c>
      <c r="D428" s="5">
        <v>42421</v>
      </c>
      <c r="E428" s="5">
        <v>42451</v>
      </c>
      <c r="F428" s="130">
        <v>0</v>
      </c>
      <c r="G428" s="130">
        <v>0</v>
      </c>
      <c r="I428" s="4" t="s">
        <v>30</v>
      </c>
      <c r="K428" s="148" t="s">
        <v>1279</v>
      </c>
      <c r="M428" s="4" t="s">
        <v>32</v>
      </c>
      <c r="N428" s="4" t="s">
        <v>33</v>
      </c>
      <c r="O428" s="4" t="s">
        <v>34</v>
      </c>
      <c r="P428" s="4" t="s">
        <v>35</v>
      </c>
      <c r="Q428" s="4">
        <v>1</v>
      </c>
      <c r="R428" s="130">
        <v>6.4</v>
      </c>
      <c r="S428" s="130">
        <f t="shared" si="21"/>
        <v>6.4</v>
      </c>
      <c r="T428" s="130">
        <f t="shared" si="22"/>
        <v>1.1500000000000004</v>
      </c>
      <c r="U428" s="130">
        <v>5.25</v>
      </c>
      <c r="V428" s="130">
        <f t="shared" si="23"/>
        <v>5.25</v>
      </c>
      <c r="W428" s="5">
        <v>42427</v>
      </c>
      <c r="X428" s="4" t="s">
        <v>309</v>
      </c>
      <c r="Y428" s="4" t="s">
        <v>310</v>
      </c>
      <c r="Z428" s="4" t="s">
        <v>139</v>
      </c>
      <c r="AA428" s="5">
        <v>42421</v>
      </c>
      <c r="AB428" s="4" t="s">
        <v>1280</v>
      </c>
      <c r="AC428" s="146" t="s">
        <v>2302</v>
      </c>
    </row>
    <row r="429" spans="1:29" s="4" customFormat="1">
      <c r="A429" s="4" t="s">
        <v>27</v>
      </c>
      <c r="B429" s="4" t="s">
        <v>28</v>
      </c>
      <c r="C429" s="4" t="s">
        <v>1277</v>
      </c>
      <c r="D429" s="5">
        <v>42421</v>
      </c>
      <c r="E429" s="5">
        <v>42451</v>
      </c>
      <c r="F429" s="130">
        <v>0</v>
      </c>
      <c r="G429" s="130">
        <v>0</v>
      </c>
      <c r="I429" s="4" t="s">
        <v>30</v>
      </c>
      <c r="K429" s="148">
        <v>940271600</v>
      </c>
      <c r="M429" s="4" t="s">
        <v>32</v>
      </c>
      <c r="N429" s="4" t="s">
        <v>186</v>
      </c>
      <c r="O429" s="4" t="s">
        <v>187</v>
      </c>
      <c r="P429" s="4" t="s">
        <v>48</v>
      </c>
      <c r="Q429" s="4">
        <v>1</v>
      </c>
      <c r="R429" s="130">
        <v>10.39</v>
      </c>
      <c r="S429" s="130">
        <f t="shared" si="21"/>
        <v>10.39</v>
      </c>
      <c r="T429" s="130">
        <f t="shared" si="22"/>
        <v>1.870000000000001</v>
      </c>
      <c r="U429" s="130">
        <v>8.52</v>
      </c>
      <c r="V429" s="130">
        <f t="shared" si="23"/>
        <v>8.52</v>
      </c>
      <c r="W429" s="5">
        <v>42427</v>
      </c>
      <c r="X429" s="4" t="s">
        <v>1265</v>
      </c>
      <c r="Y429" s="4" t="s">
        <v>1266</v>
      </c>
      <c r="Z429" s="4" t="s">
        <v>568</v>
      </c>
      <c r="AA429" s="5">
        <v>42421</v>
      </c>
      <c r="AB429" s="4" t="s">
        <v>1281</v>
      </c>
      <c r="AC429" s="146" t="s">
        <v>2302</v>
      </c>
    </row>
    <row r="430" spans="1:29" s="4" customFormat="1">
      <c r="A430" s="4" t="s">
        <v>27</v>
      </c>
      <c r="B430" s="4" t="s">
        <v>28</v>
      </c>
      <c r="C430" s="4" t="s">
        <v>1277</v>
      </c>
      <c r="D430" s="5">
        <v>42421</v>
      </c>
      <c r="E430" s="5">
        <v>42451</v>
      </c>
      <c r="F430" s="130">
        <v>0</v>
      </c>
      <c r="G430" s="130">
        <v>0</v>
      </c>
      <c r="I430" s="4" t="s">
        <v>30</v>
      </c>
      <c r="K430" s="148">
        <v>940266000</v>
      </c>
      <c r="M430" s="4" t="s">
        <v>32</v>
      </c>
      <c r="N430" s="4" t="s">
        <v>186</v>
      </c>
      <c r="O430" s="4" t="s">
        <v>187</v>
      </c>
      <c r="P430" s="4" t="s">
        <v>48</v>
      </c>
      <c r="Q430" s="4">
        <v>1</v>
      </c>
      <c r="R430" s="130">
        <v>10.39</v>
      </c>
      <c r="S430" s="130">
        <f t="shared" si="21"/>
        <v>10.39</v>
      </c>
      <c r="T430" s="130">
        <f t="shared" si="22"/>
        <v>1.870000000000001</v>
      </c>
      <c r="U430" s="130">
        <v>8.52</v>
      </c>
      <c r="V430" s="130">
        <f t="shared" si="23"/>
        <v>8.52</v>
      </c>
      <c r="W430" s="5">
        <v>42427</v>
      </c>
      <c r="X430" s="4" t="s">
        <v>1265</v>
      </c>
      <c r="Y430" s="4" t="s">
        <v>1266</v>
      </c>
      <c r="Z430" s="4" t="s">
        <v>568</v>
      </c>
      <c r="AA430" s="5">
        <v>42421</v>
      </c>
      <c r="AB430" s="4" t="s">
        <v>1282</v>
      </c>
      <c r="AC430" s="146" t="s">
        <v>2302</v>
      </c>
    </row>
    <row r="431" spans="1:29" s="4" customFormat="1">
      <c r="A431" s="4" t="s">
        <v>27</v>
      </c>
      <c r="B431" s="4" t="s">
        <v>28</v>
      </c>
      <c r="C431" s="4" t="s">
        <v>1277</v>
      </c>
      <c r="D431" s="5">
        <v>42421</v>
      </c>
      <c r="E431" s="5">
        <v>42451</v>
      </c>
      <c r="F431" s="130">
        <v>0</v>
      </c>
      <c r="G431" s="130">
        <v>0</v>
      </c>
      <c r="I431" s="4" t="s">
        <v>30</v>
      </c>
      <c r="K431" s="148">
        <v>940269300</v>
      </c>
      <c r="M431" s="4" t="s">
        <v>32</v>
      </c>
      <c r="N431" s="4" t="s">
        <v>186</v>
      </c>
      <c r="O431" s="4" t="s">
        <v>187</v>
      </c>
      <c r="P431" s="4" t="s">
        <v>48</v>
      </c>
      <c r="Q431" s="4">
        <v>1</v>
      </c>
      <c r="R431" s="130">
        <v>10.39</v>
      </c>
      <c r="S431" s="130">
        <f t="shared" si="21"/>
        <v>10.39</v>
      </c>
      <c r="T431" s="130">
        <f t="shared" si="22"/>
        <v>1.870000000000001</v>
      </c>
      <c r="U431" s="130">
        <v>8.52</v>
      </c>
      <c r="V431" s="130">
        <f t="shared" si="23"/>
        <v>8.52</v>
      </c>
      <c r="W431" s="5">
        <v>42427</v>
      </c>
      <c r="X431" s="4" t="s">
        <v>1265</v>
      </c>
      <c r="Y431" s="4" t="s">
        <v>1266</v>
      </c>
      <c r="Z431" s="4" t="s">
        <v>568</v>
      </c>
      <c r="AA431" s="5">
        <v>42421</v>
      </c>
      <c r="AB431" s="4" t="s">
        <v>1283</v>
      </c>
      <c r="AC431" s="146" t="s">
        <v>2302</v>
      </c>
    </row>
    <row r="432" spans="1:29" s="4" customFormat="1">
      <c r="A432" s="4" t="s">
        <v>27</v>
      </c>
      <c r="B432" s="4" t="s">
        <v>28</v>
      </c>
      <c r="C432" s="4" t="s">
        <v>1292</v>
      </c>
      <c r="D432" s="5">
        <v>42422</v>
      </c>
      <c r="E432" s="5">
        <v>42452</v>
      </c>
      <c r="F432" s="130">
        <v>145.85</v>
      </c>
      <c r="G432" s="130">
        <v>0</v>
      </c>
      <c r="I432" s="4" t="s">
        <v>30</v>
      </c>
      <c r="K432" s="148">
        <v>67884692</v>
      </c>
      <c r="M432" s="4" t="s">
        <v>32</v>
      </c>
      <c r="N432" s="4" t="s">
        <v>46</v>
      </c>
      <c r="O432" s="4" t="s">
        <v>47</v>
      </c>
      <c r="P432" s="4" t="s">
        <v>48</v>
      </c>
      <c r="Q432" s="4">
        <v>1</v>
      </c>
      <c r="R432" s="130">
        <v>6.5</v>
      </c>
      <c r="S432" s="130">
        <f t="shared" si="21"/>
        <v>6.5</v>
      </c>
      <c r="T432" s="130">
        <f t="shared" si="22"/>
        <v>1.17</v>
      </c>
      <c r="U432" s="130">
        <v>5.33</v>
      </c>
      <c r="V432" s="130">
        <f t="shared" si="23"/>
        <v>5.33</v>
      </c>
      <c r="W432" s="5">
        <v>42427</v>
      </c>
      <c r="X432" s="4" t="s">
        <v>59</v>
      </c>
      <c r="Y432" s="4" t="s">
        <v>60</v>
      </c>
      <c r="Z432" s="4" t="s">
        <v>61</v>
      </c>
      <c r="AA432" s="5">
        <v>42422</v>
      </c>
      <c r="AB432" s="4" t="s">
        <v>1293</v>
      </c>
      <c r="AC432" s="146" t="s">
        <v>2302</v>
      </c>
    </row>
    <row r="433" spans="1:29" s="4" customFormat="1">
      <c r="A433" s="4" t="s">
        <v>27</v>
      </c>
      <c r="B433" s="4" t="s">
        <v>28</v>
      </c>
      <c r="C433" s="4" t="s">
        <v>1292</v>
      </c>
      <c r="D433" s="5">
        <v>42422</v>
      </c>
      <c r="E433" s="5">
        <v>42452</v>
      </c>
      <c r="F433" s="130">
        <v>0</v>
      </c>
      <c r="G433" s="130">
        <v>0</v>
      </c>
      <c r="I433" s="4" t="s">
        <v>30</v>
      </c>
      <c r="K433" s="148" t="s">
        <v>857</v>
      </c>
      <c r="M433" s="4" t="s">
        <v>32</v>
      </c>
      <c r="N433" s="4" t="s">
        <v>186</v>
      </c>
      <c r="O433" s="4" t="s">
        <v>187</v>
      </c>
      <c r="P433" s="4" t="s">
        <v>48</v>
      </c>
      <c r="Q433" s="4">
        <v>1</v>
      </c>
      <c r="R433" s="130">
        <v>10.39</v>
      </c>
      <c r="S433" s="130">
        <f t="shared" si="21"/>
        <v>10.39</v>
      </c>
      <c r="T433" s="130">
        <f t="shared" si="22"/>
        <v>1.870000000000001</v>
      </c>
      <c r="U433" s="130">
        <v>8.52</v>
      </c>
      <c r="V433" s="130">
        <f t="shared" si="23"/>
        <v>8.52</v>
      </c>
      <c r="W433" s="5">
        <v>42427</v>
      </c>
      <c r="X433" s="4" t="s">
        <v>99</v>
      </c>
      <c r="Y433" s="4" t="s">
        <v>100</v>
      </c>
      <c r="Z433" s="4" t="s">
        <v>38</v>
      </c>
      <c r="AA433" s="5">
        <v>42422</v>
      </c>
      <c r="AB433" s="4" t="s">
        <v>1314</v>
      </c>
      <c r="AC433" s="146" t="s">
        <v>2302</v>
      </c>
    </row>
    <row r="434" spans="1:29" s="4" customFormat="1">
      <c r="A434" s="4" t="s">
        <v>27</v>
      </c>
      <c r="B434" s="4" t="s">
        <v>28</v>
      </c>
      <c r="C434" s="4" t="s">
        <v>1292</v>
      </c>
      <c r="D434" s="5">
        <v>42422</v>
      </c>
      <c r="E434" s="5">
        <v>42452</v>
      </c>
      <c r="F434" s="130">
        <v>0</v>
      </c>
      <c r="G434" s="130">
        <v>0</v>
      </c>
      <c r="I434" s="4" t="s">
        <v>30</v>
      </c>
      <c r="K434" s="148">
        <v>22216</v>
      </c>
      <c r="M434" s="4" t="s">
        <v>32</v>
      </c>
      <c r="N434" s="4" t="s">
        <v>46</v>
      </c>
      <c r="O434" s="4" t="s">
        <v>47</v>
      </c>
      <c r="P434" s="4" t="s">
        <v>48</v>
      </c>
      <c r="Q434" s="4">
        <v>1</v>
      </c>
      <c r="R434" s="130">
        <v>6.5</v>
      </c>
      <c r="S434" s="130">
        <f t="shared" si="21"/>
        <v>6.5</v>
      </c>
      <c r="T434" s="130">
        <f t="shared" si="22"/>
        <v>1.17</v>
      </c>
      <c r="U434" s="130">
        <v>5.33</v>
      </c>
      <c r="V434" s="130">
        <f t="shared" si="23"/>
        <v>5.33</v>
      </c>
      <c r="W434" s="5">
        <v>42427</v>
      </c>
      <c r="X434" s="4" t="s">
        <v>1104</v>
      </c>
      <c r="Y434" s="4" t="s">
        <v>1105</v>
      </c>
      <c r="Z434" s="4" t="s">
        <v>38</v>
      </c>
      <c r="AA434" s="5">
        <v>42422</v>
      </c>
      <c r="AB434" s="4" t="s">
        <v>1303</v>
      </c>
      <c r="AC434" s="146" t="s">
        <v>2302</v>
      </c>
    </row>
    <row r="435" spans="1:29" s="4" customFormat="1">
      <c r="A435" s="4" t="s">
        <v>27</v>
      </c>
      <c r="B435" s="4" t="s">
        <v>28</v>
      </c>
      <c r="C435" s="4" t="s">
        <v>1292</v>
      </c>
      <c r="D435" s="5">
        <v>42422</v>
      </c>
      <c r="E435" s="5">
        <v>42452</v>
      </c>
      <c r="F435" s="130">
        <v>0</v>
      </c>
      <c r="G435" s="130">
        <v>0</v>
      </c>
      <c r="I435" s="4" t="s">
        <v>30</v>
      </c>
      <c r="K435" s="148">
        <v>22216</v>
      </c>
      <c r="M435" s="4" t="s">
        <v>32</v>
      </c>
      <c r="N435" s="4" t="s">
        <v>186</v>
      </c>
      <c r="O435" s="4" t="s">
        <v>187</v>
      </c>
      <c r="P435" s="4" t="s">
        <v>48</v>
      </c>
      <c r="Q435" s="4">
        <v>1</v>
      </c>
      <c r="R435" s="130">
        <v>10.39</v>
      </c>
      <c r="S435" s="130">
        <f t="shared" si="21"/>
        <v>10.39</v>
      </c>
      <c r="T435" s="130">
        <f t="shared" si="22"/>
        <v>1.870000000000001</v>
      </c>
      <c r="U435" s="130">
        <v>8.52</v>
      </c>
      <c r="V435" s="130">
        <f t="shared" si="23"/>
        <v>8.52</v>
      </c>
      <c r="W435" s="5">
        <v>42427</v>
      </c>
      <c r="X435" s="4" t="s">
        <v>1104</v>
      </c>
      <c r="Y435" s="4" t="s">
        <v>1105</v>
      </c>
      <c r="Z435" s="4" t="s">
        <v>38</v>
      </c>
      <c r="AA435" s="5">
        <v>42422</v>
      </c>
      <c r="AB435" s="4" t="s">
        <v>1304</v>
      </c>
      <c r="AC435" s="146" t="s">
        <v>2302</v>
      </c>
    </row>
    <row r="436" spans="1:29" s="4" customFormat="1">
      <c r="A436" s="4" t="s">
        <v>27</v>
      </c>
      <c r="B436" s="4" t="s">
        <v>28</v>
      </c>
      <c r="C436" s="4" t="s">
        <v>1292</v>
      </c>
      <c r="D436" s="5">
        <v>42422</v>
      </c>
      <c r="E436" s="5">
        <v>42452</v>
      </c>
      <c r="F436" s="130">
        <v>0</v>
      </c>
      <c r="G436" s="130">
        <v>0</v>
      </c>
      <c r="I436" s="4" t="s">
        <v>30</v>
      </c>
      <c r="K436" s="148" t="s">
        <v>857</v>
      </c>
      <c r="M436" s="4" t="s">
        <v>32</v>
      </c>
      <c r="N436" s="4" t="s">
        <v>186</v>
      </c>
      <c r="O436" s="4" t="s">
        <v>187</v>
      </c>
      <c r="P436" s="4" t="s">
        <v>48</v>
      </c>
      <c r="Q436" s="4">
        <v>1</v>
      </c>
      <c r="R436" s="130">
        <v>10.39</v>
      </c>
      <c r="S436" s="130">
        <f t="shared" si="21"/>
        <v>10.39</v>
      </c>
      <c r="T436" s="130">
        <f t="shared" si="22"/>
        <v>1.870000000000001</v>
      </c>
      <c r="U436" s="130">
        <v>8.52</v>
      </c>
      <c r="V436" s="130">
        <f t="shared" si="23"/>
        <v>8.52</v>
      </c>
      <c r="W436" s="5">
        <v>42427</v>
      </c>
      <c r="X436" s="4" t="s">
        <v>858</v>
      </c>
      <c r="Y436" s="4" t="s">
        <v>859</v>
      </c>
      <c r="Z436" s="4" t="s">
        <v>38</v>
      </c>
      <c r="AA436" s="5">
        <v>42422</v>
      </c>
      <c r="AB436" s="4" t="s">
        <v>1305</v>
      </c>
      <c r="AC436" s="146" t="s">
        <v>2302</v>
      </c>
    </row>
    <row r="437" spans="1:29" s="4" customFormat="1">
      <c r="A437" s="4" t="s">
        <v>27</v>
      </c>
      <c r="B437" s="4" t="s">
        <v>28</v>
      </c>
      <c r="C437" s="4" t="s">
        <v>1292</v>
      </c>
      <c r="D437" s="5">
        <v>42422</v>
      </c>
      <c r="E437" s="5">
        <v>42452</v>
      </c>
      <c r="F437" s="130">
        <v>0</v>
      </c>
      <c r="G437" s="130">
        <v>0</v>
      </c>
      <c r="I437" s="4" t="s">
        <v>30</v>
      </c>
      <c r="K437" s="148" t="s">
        <v>94</v>
      </c>
      <c r="M437" s="4" t="s">
        <v>32</v>
      </c>
      <c r="N437" s="4" t="s">
        <v>46</v>
      </c>
      <c r="O437" s="4" t="s">
        <v>47</v>
      </c>
      <c r="P437" s="4" t="s">
        <v>48</v>
      </c>
      <c r="Q437" s="4">
        <v>1</v>
      </c>
      <c r="R437" s="130">
        <v>6.5</v>
      </c>
      <c r="S437" s="130">
        <f t="shared" si="21"/>
        <v>6.5</v>
      </c>
      <c r="T437" s="130">
        <f t="shared" si="22"/>
        <v>1.17</v>
      </c>
      <c r="U437" s="130">
        <v>5.33</v>
      </c>
      <c r="V437" s="130">
        <f t="shared" si="23"/>
        <v>5.33</v>
      </c>
      <c r="W437" s="5">
        <v>42427</v>
      </c>
      <c r="X437" s="4" t="s">
        <v>95</v>
      </c>
      <c r="Y437" s="4" t="s">
        <v>96</v>
      </c>
      <c r="Z437" s="4" t="s">
        <v>78</v>
      </c>
      <c r="AA437" s="5">
        <v>42422</v>
      </c>
      <c r="AB437" s="4" t="s">
        <v>1296</v>
      </c>
      <c r="AC437" s="146" t="s">
        <v>2302</v>
      </c>
    </row>
    <row r="438" spans="1:29" s="4" customFormat="1">
      <c r="A438" s="4" t="s">
        <v>27</v>
      </c>
      <c r="B438" s="4" t="s">
        <v>28</v>
      </c>
      <c r="C438" s="4" t="s">
        <v>1292</v>
      </c>
      <c r="D438" s="5">
        <v>42422</v>
      </c>
      <c r="E438" s="5">
        <v>42452</v>
      </c>
      <c r="F438" s="130">
        <v>0</v>
      </c>
      <c r="G438" s="130">
        <v>0</v>
      </c>
      <c r="I438" s="4" t="s">
        <v>30</v>
      </c>
      <c r="K438" s="148">
        <v>475697</v>
      </c>
      <c r="M438" s="4" t="s">
        <v>32</v>
      </c>
      <c r="N438" s="4" t="s">
        <v>186</v>
      </c>
      <c r="O438" s="4" t="s">
        <v>187</v>
      </c>
      <c r="P438" s="4" t="s">
        <v>48</v>
      </c>
      <c r="Q438" s="4">
        <v>1</v>
      </c>
      <c r="R438" s="130">
        <v>10.39</v>
      </c>
      <c r="S438" s="130">
        <f t="shared" si="21"/>
        <v>10.39</v>
      </c>
      <c r="T438" s="130">
        <f t="shared" si="22"/>
        <v>1.870000000000001</v>
      </c>
      <c r="U438" s="130">
        <v>8.52</v>
      </c>
      <c r="V438" s="130">
        <f t="shared" si="23"/>
        <v>8.52</v>
      </c>
      <c r="W438" s="5">
        <v>42427</v>
      </c>
      <c r="X438" s="4" t="s">
        <v>786</v>
      </c>
      <c r="Y438" s="4" t="s">
        <v>787</v>
      </c>
      <c r="Z438" s="4" t="s">
        <v>38</v>
      </c>
      <c r="AA438" s="5">
        <v>42422</v>
      </c>
      <c r="AB438" s="4" t="s">
        <v>1309</v>
      </c>
      <c r="AC438" s="146" t="s">
        <v>2302</v>
      </c>
    </row>
    <row r="439" spans="1:29" s="4" customFormat="1">
      <c r="A439" s="4" t="s">
        <v>27</v>
      </c>
      <c r="B439" s="4" t="s">
        <v>28</v>
      </c>
      <c r="C439" s="4" t="s">
        <v>1292</v>
      </c>
      <c r="D439" s="5">
        <v>42422</v>
      </c>
      <c r="E439" s="5">
        <v>42452</v>
      </c>
      <c r="F439" s="130">
        <v>0</v>
      </c>
      <c r="G439" s="130">
        <v>0</v>
      </c>
      <c r="I439" s="4" t="s">
        <v>30</v>
      </c>
      <c r="K439" s="148">
        <v>275677</v>
      </c>
      <c r="M439" s="4" t="s">
        <v>32</v>
      </c>
      <c r="N439" s="4" t="s">
        <v>186</v>
      </c>
      <c r="O439" s="4" t="s">
        <v>187</v>
      </c>
      <c r="P439" s="4" t="s">
        <v>48</v>
      </c>
      <c r="Q439" s="4">
        <v>1</v>
      </c>
      <c r="R439" s="130">
        <v>10.39</v>
      </c>
      <c r="S439" s="130">
        <f t="shared" si="21"/>
        <v>10.39</v>
      </c>
      <c r="T439" s="130">
        <f t="shared" si="22"/>
        <v>1.870000000000001</v>
      </c>
      <c r="U439" s="130">
        <v>8.52</v>
      </c>
      <c r="V439" s="130">
        <f t="shared" si="23"/>
        <v>8.52</v>
      </c>
      <c r="W439" s="5">
        <v>42427</v>
      </c>
      <c r="X439" s="4" t="s">
        <v>786</v>
      </c>
      <c r="Y439" s="4" t="s">
        <v>787</v>
      </c>
      <c r="Z439" s="4" t="s">
        <v>38</v>
      </c>
      <c r="AA439" s="5">
        <v>42422</v>
      </c>
      <c r="AB439" s="4" t="s">
        <v>1310</v>
      </c>
      <c r="AC439" s="146" t="s">
        <v>2302</v>
      </c>
    </row>
    <row r="440" spans="1:29" s="4" customFormat="1">
      <c r="A440" s="4" t="s">
        <v>27</v>
      </c>
      <c r="B440" s="4" t="s">
        <v>28</v>
      </c>
      <c r="C440" s="4" t="s">
        <v>1292</v>
      </c>
      <c r="D440" s="5">
        <v>42422</v>
      </c>
      <c r="E440" s="5">
        <v>42452</v>
      </c>
      <c r="F440" s="130">
        <v>0</v>
      </c>
      <c r="G440" s="130">
        <v>0</v>
      </c>
      <c r="I440" s="4" t="s">
        <v>30</v>
      </c>
      <c r="K440" s="148"/>
      <c r="M440" s="4" t="s">
        <v>32</v>
      </c>
      <c r="N440" s="4" t="s">
        <v>46</v>
      </c>
      <c r="O440" s="4" t="s">
        <v>47</v>
      </c>
      <c r="P440" s="4" t="s">
        <v>48</v>
      </c>
      <c r="Q440" s="4">
        <v>1</v>
      </c>
      <c r="R440" s="130">
        <v>6.5</v>
      </c>
      <c r="S440" s="130">
        <f t="shared" si="21"/>
        <v>6.5</v>
      </c>
      <c r="T440" s="130">
        <f t="shared" si="22"/>
        <v>1.17</v>
      </c>
      <c r="U440" s="130">
        <v>5.33</v>
      </c>
      <c r="V440" s="130">
        <f t="shared" si="23"/>
        <v>5.33</v>
      </c>
      <c r="W440" s="5">
        <v>42427</v>
      </c>
      <c r="X440" s="4" t="s">
        <v>1315</v>
      </c>
      <c r="Y440" s="4" t="s">
        <v>1316</v>
      </c>
      <c r="Z440" s="4" t="s">
        <v>38</v>
      </c>
      <c r="AA440" s="5">
        <v>42422</v>
      </c>
      <c r="AB440" s="4" t="s">
        <v>1317</v>
      </c>
      <c r="AC440" s="146" t="s">
        <v>2302</v>
      </c>
    </row>
    <row r="441" spans="1:29" s="4" customFormat="1">
      <c r="A441" s="4" t="s">
        <v>27</v>
      </c>
      <c r="B441" s="4" t="s">
        <v>28</v>
      </c>
      <c r="C441" s="4" t="s">
        <v>1292</v>
      </c>
      <c r="D441" s="5">
        <v>42422</v>
      </c>
      <c r="E441" s="5">
        <v>42452</v>
      </c>
      <c r="F441" s="130">
        <v>0</v>
      </c>
      <c r="G441" s="130">
        <v>0</v>
      </c>
      <c r="I441" s="4" t="s">
        <v>30</v>
      </c>
      <c r="K441" s="148">
        <v>940274300</v>
      </c>
      <c r="M441" s="4" t="s">
        <v>32</v>
      </c>
      <c r="N441" s="4" t="s">
        <v>186</v>
      </c>
      <c r="O441" s="4" t="s">
        <v>187</v>
      </c>
      <c r="P441" s="4" t="s">
        <v>48</v>
      </c>
      <c r="Q441" s="4">
        <v>1</v>
      </c>
      <c r="R441" s="130">
        <v>10.39</v>
      </c>
      <c r="S441" s="130">
        <f t="shared" si="21"/>
        <v>10.39</v>
      </c>
      <c r="T441" s="130">
        <f t="shared" si="22"/>
        <v>1.870000000000001</v>
      </c>
      <c r="U441" s="130">
        <v>8.52</v>
      </c>
      <c r="V441" s="130">
        <f t="shared" si="23"/>
        <v>8.52</v>
      </c>
      <c r="W441" s="5">
        <v>42427</v>
      </c>
      <c r="X441" s="4" t="s">
        <v>1265</v>
      </c>
      <c r="Y441" s="4" t="s">
        <v>1266</v>
      </c>
      <c r="Z441" s="4" t="s">
        <v>568</v>
      </c>
      <c r="AA441" s="5">
        <v>42422</v>
      </c>
      <c r="AB441" s="4" t="s">
        <v>1294</v>
      </c>
      <c r="AC441" s="146" t="s">
        <v>2302</v>
      </c>
    </row>
    <row r="442" spans="1:29" s="4" customFormat="1">
      <c r="A442" s="4" t="s">
        <v>27</v>
      </c>
      <c r="B442" s="4" t="s">
        <v>28</v>
      </c>
      <c r="C442" s="4" t="s">
        <v>1292</v>
      </c>
      <c r="D442" s="5">
        <v>42422</v>
      </c>
      <c r="E442" s="5">
        <v>42452</v>
      </c>
      <c r="F442" s="130">
        <v>0</v>
      </c>
      <c r="G442" s="130">
        <v>0</v>
      </c>
      <c r="I442" s="4" t="s">
        <v>30</v>
      </c>
      <c r="K442" s="148">
        <v>940291900</v>
      </c>
      <c r="M442" s="4" t="s">
        <v>32</v>
      </c>
      <c r="N442" s="4" t="s">
        <v>186</v>
      </c>
      <c r="O442" s="4" t="s">
        <v>187</v>
      </c>
      <c r="P442" s="4" t="s">
        <v>48</v>
      </c>
      <c r="Q442" s="4">
        <v>1</v>
      </c>
      <c r="R442" s="130">
        <v>10.39</v>
      </c>
      <c r="S442" s="130">
        <f t="shared" si="21"/>
        <v>10.39</v>
      </c>
      <c r="T442" s="130">
        <f t="shared" si="22"/>
        <v>1.870000000000001</v>
      </c>
      <c r="U442" s="130">
        <v>8.52</v>
      </c>
      <c r="V442" s="130">
        <f t="shared" si="23"/>
        <v>8.52</v>
      </c>
      <c r="W442" s="5">
        <v>42427</v>
      </c>
      <c r="X442" s="4" t="s">
        <v>1265</v>
      </c>
      <c r="Y442" s="4" t="s">
        <v>1266</v>
      </c>
      <c r="Z442" s="4" t="s">
        <v>568</v>
      </c>
      <c r="AA442" s="5">
        <v>42422</v>
      </c>
      <c r="AB442" s="4" t="s">
        <v>1295</v>
      </c>
      <c r="AC442" s="146" t="s">
        <v>2302</v>
      </c>
    </row>
    <row r="443" spans="1:29" s="4" customFormat="1">
      <c r="A443" s="4" t="s">
        <v>27</v>
      </c>
      <c r="B443" s="4" t="s">
        <v>28</v>
      </c>
      <c r="C443" s="4" t="s">
        <v>1292</v>
      </c>
      <c r="D443" s="5">
        <v>42422</v>
      </c>
      <c r="E443" s="5">
        <v>42452</v>
      </c>
      <c r="F443" s="130">
        <v>0</v>
      </c>
      <c r="G443" s="130">
        <v>0</v>
      </c>
      <c r="I443" s="4" t="s">
        <v>30</v>
      </c>
      <c r="K443" s="148">
        <v>940290300</v>
      </c>
      <c r="M443" s="4" t="s">
        <v>32</v>
      </c>
      <c r="N443" s="4" t="s">
        <v>186</v>
      </c>
      <c r="O443" s="4" t="s">
        <v>187</v>
      </c>
      <c r="P443" s="4" t="s">
        <v>48</v>
      </c>
      <c r="Q443" s="4">
        <v>1</v>
      </c>
      <c r="R443" s="130">
        <v>10.39</v>
      </c>
      <c r="S443" s="130">
        <f t="shared" si="21"/>
        <v>10.39</v>
      </c>
      <c r="T443" s="130">
        <f t="shared" si="22"/>
        <v>1.870000000000001</v>
      </c>
      <c r="U443" s="130">
        <v>8.52</v>
      </c>
      <c r="V443" s="130">
        <f t="shared" si="23"/>
        <v>8.52</v>
      </c>
      <c r="W443" s="5">
        <v>42427</v>
      </c>
      <c r="X443" s="4" t="s">
        <v>1265</v>
      </c>
      <c r="Y443" s="4" t="s">
        <v>1266</v>
      </c>
      <c r="Z443" s="4" t="s">
        <v>568</v>
      </c>
      <c r="AA443" s="5">
        <v>42422</v>
      </c>
      <c r="AB443" s="4" t="s">
        <v>1297</v>
      </c>
      <c r="AC443" s="146" t="s">
        <v>2302</v>
      </c>
    </row>
    <row r="444" spans="1:29" s="4" customFormat="1">
      <c r="A444" s="4" t="s">
        <v>27</v>
      </c>
      <c r="B444" s="4" t="s">
        <v>28</v>
      </c>
      <c r="C444" s="4" t="s">
        <v>1292</v>
      </c>
      <c r="D444" s="5">
        <v>42422</v>
      </c>
      <c r="E444" s="5">
        <v>42452</v>
      </c>
      <c r="F444" s="130">
        <v>0</v>
      </c>
      <c r="G444" s="130">
        <v>0</v>
      </c>
      <c r="I444" s="4" t="s">
        <v>30</v>
      </c>
      <c r="K444" s="148">
        <v>940287600</v>
      </c>
      <c r="M444" s="4" t="s">
        <v>32</v>
      </c>
      <c r="N444" s="4" t="s">
        <v>186</v>
      </c>
      <c r="O444" s="4" t="s">
        <v>187</v>
      </c>
      <c r="P444" s="4" t="s">
        <v>48</v>
      </c>
      <c r="Q444" s="4">
        <v>1</v>
      </c>
      <c r="R444" s="130">
        <v>10.39</v>
      </c>
      <c r="S444" s="130">
        <f t="shared" si="21"/>
        <v>10.39</v>
      </c>
      <c r="T444" s="130">
        <f t="shared" si="22"/>
        <v>1.870000000000001</v>
      </c>
      <c r="U444" s="130">
        <v>8.52</v>
      </c>
      <c r="V444" s="130">
        <f t="shared" si="23"/>
        <v>8.52</v>
      </c>
      <c r="W444" s="5">
        <v>42427</v>
      </c>
      <c r="X444" s="4" t="s">
        <v>1265</v>
      </c>
      <c r="Y444" s="4" t="s">
        <v>1266</v>
      </c>
      <c r="Z444" s="4" t="s">
        <v>568</v>
      </c>
      <c r="AA444" s="5">
        <v>42422</v>
      </c>
      <c r="AB444" s="4" t="s">
        <v>1298</v>
      </c>
      <c r="AC444" s="146" t="s">
        <v>2302</v>
      </c>
    </row>
    <row r="445" spans="1:29" s="4" customFormat="1">
      <c r="A445" s="4" t="s">
        <v>27</v>
      </c>
      <c r="B445" s="4" t="s">
        <v>28</v>
      </c>
      <c r="C445" s="4" t="s">
        <v>1292</v>
      </c>
      <c r="D445" s="5">
        <v>42422</v>
      </c>
      <c r="E445" s="5">
        <v>42452</v>
      </c>
      <c r="F445" s="130">
        <v>0</v>
      </c>
      <c r="G445" s="130">
        <v>0</v>
      </c>
      <c r="I445" s="4" t="s">
        <v>30</v>
      </c>
      <c r="K445" s="148">
        <v>940285500</v>
      </c>
      <c r="M445" s="4" t="s">
        <v>32</v>
      </c>
      <c r="N445" s="4" t="s">
        <v>186</v>
      </c>
      <c r="O445" s="4" t="s">
        <v>187</v>
      </c>
      <c r="P445" s="4" t="s">
        <v>48</v>
      </c>
      <c r="Q445" s="4">
        <v>1</v>
      </c>
      <c r="R445" s="130">
        <v>10.39</v>
      </c>
      <c r="S445" s="130">
        <f t="shared" si="21"/>
        <v>10.39</v>
      </c>
      <c r="T445" s="130">
        <f t="shared" si="22"/>
        <v>1.870000000000001</v>
      </c>
      <c r="U445" s="130">
        <v>8.52</v>
      </c>
      <c r="V445" s="130">
        <f t="shared" si="23"/>
        <v>8.52</v>
      </c>
      <c r="W445" s="5">
        <v>42427</v>
      </c>
      <c r="X445" s="4" t="s">
        <v>1265</v>
      </c>
      <c r="Y445" s="4" t="s">
        <v>1266</v>
      </c>
      <c r="Z445" s="4" t="s">
        <v>568</v>
      </c>
      <c r="AA445" s="5">
        <v>42422</v>
      </c>
      <c r="AB445" s="4" t="s">
        <v>1299</v>
      </c>
      <c r="AC445" s="146" t="s">
        <v>2302</v>
      </c>
    </row>
    <row r="446" spans="1:29" s="4" customFormat="1">
      <c r="A446" s="4" t="s">
        <v>27</v>
      </c>
      <c r="B446" s="4" t="s">
        <v>28</v>
      </c>
      <c r="C446" s="4" t="s">
        <v>1292</v>
      </c>
      <c r="D446" s="5">
        <v>42422</v>
      </c>
      <c r="E446" s="5">
        <v>42452</v>
      </c>
      <c r="F446" s="130">
        <v>0</v>
      </c>
      <c r="G446" s="130">
        <v>0</v>
      </c>
      <c r="I446" s="4" t="s">
        <v>30</v>
      </c>
      <c r="K446" s="148">
        <v>940288200</v>
      </c>
      <c r="M446" s="4" t="s">
        <v>32</v>
      </c>
      <c r="N446" s="4" t="s">
        <v>186</v>
      </c>
      <c r="O446" s="4" t="s">
        <v>187</v>
      </c>
      <c r="P446" s="4" t="s">
        <v>48</v>
      </c>
      <c r="Q446" s="4">
        <v>1</v>
      </c>
      <c r="R446" s="130">
        <v>10.39</v>
      </c>
      <c r="S446" s="130">
        <f t="shared" si="21"/>
        <v>10.39</v>
      </c>
      <c r="T446" s="130">
        <f t="shared" si="22"/>
        <v>1.870000000000001</v>
      </c>
      <c r="U446" s="130">
        <v>8.52</v>
      </c>
      <c r="V446" s="130">
        <f t="shared" si="23"/>
        <v>8.52</v>
      </c>
      <c r="W446" s="5">
        <v>42427</v>
      </c>
      <c r="X446" s="4" t="s">
        <v>1265</v>
      </c>
      <c r="Y446" s="4" t="s">
        <v>1266</v>
      </c>
      <c r="Z446" s="4" t="s">
        <v>568</v>
      </c>
      <c r="AA446" s="5">
        <v>42422</v>
      </c>
      <c r="AB446" s="4" t="s">
        <v>1300</v>
      </c>
      <c r="AC446" s="146" t="s">
        <v>2302</v>
      </c>
    </row>
    <row r="447" spans="1:29" s="4" customFormat="1">
      <c r="A447" s="4" t="s">
        <v>27</v>
      </c>
      <c r="B447" s="4" t="s">
        <v>28</v>
      </c>
      <c r="C447" s="4" t="s">
        <v>1292</v>
      </c>
      <c r="D447" s="5">
        <v>42422</v>
      </c>
      <c r="E447" s="5">
        <v>42452</v>
      </c>
      <c r="F447" s="130">
        <v>0</v>
      </c>
      <c r="G447" s="130">
        <v>0</v>
      </c>
      <c r="I447" s="4" t="s">
        <v>30</v>
      </c>
      <c r="K447" s="148">
        <v>940287100</v>
      </c>
      <c r="M447" s="4" t="s">
        <v>32</v>
      </c>
      <c r="N447" s="4" t="s">
        <v>186</v>
      </c>
      <c r="O447" s="4" t="s">
        <v>187</v>
      </c>
      <c r="P447" s="4" t="s">
        <v>48</v>
      </c>
      <c r="Q447" s="4">
        <v>1</v>
      </c>
      <c r="R447" s="130">
        <v>10.39</v>
      </c>
      <c r="S447" s="130">
        <f t="shared" si="21"/>
        <v>10.39</v>
      </c>
      <c r="T447" s="130">
        <f t="shared" si="22"/>
        <v>1.870000000000001</v>
      </c>
      <c r="U447" s="130">
        <v>8.52</v>
      </c>
      <c r="V447" s="130">
        <f t="shared" si="23"/>
        <v>8.52</v>
      </c>
      <c r="W447" s="5">
        <v>42427</v>
      </c>
      <c r="X447" s="4" t="s">
        <v>1265</v>
      </c>
      <c r="Y447" s="4" t="s">
        <v>1266</v>
      </c>
      <c r="Z447" s="4" t="s">
        <v>568</v>
      </c>
      <c r="AA447" s="5">
        <v>42422</v>
      </c>
      <c r="AB447" s="4" t="s">
        <v>1301</v>
      </c>
      <c r="AC447" s="146" t="s">
        <v>2302</v>
      </c>
    </row>
    <row r="448" spans="1:29" s="4" customFormat="1">
      <c r="A448" s="4" t="s">
        <v>27</v>
      </c>
      <c r="B448" s="4" t="s">
        <v>28</v>
      </c>
      <c r="C448" s="4" t="s">
        <v>1292</v>
      </c>
      <c r="D448" s="5">
        <v>42422</v>
      </c>
      <c r="E448" s="5">
        <v>42452</v>
      </c>
      <c r="F448" s="130">
        <v>0</v>
      </c>
      <c r="G448" s="130">
        <v>0</v>
      </c>
      <c r="I448" s="4" t="s">
        <v>30</v>
      </c>
      <c r="K448" s="148">
        <v>940294300</v>
      </c>
      <c r="M448" s="4" t="s">
        <v>32</v>
      </c>
      <c r="N448" s="4" t="s">
        <v>186</v>
      </c>
      <c r="O448" s="4" t="s">
        <v>187</v>
      </c>
      <c r="P448" s="4" t="s">
        <v>48</v>
      </c>
      <c r="Q448" s="4">
        <v>1</v>
      </c>
      <c r="R448" s="130">
        <v>10.39</v>
      </c>
      <c r="S448" s="130">
        <f t="shared" si="21"/>
        <v>10.39</v>
      </c>
      <c r="T448" s="130">
        <f t="shared" si="22"/>
        <v>1.870000000000001</v>
      </c>
      <c r="U448" s="130">
        <v>8.52</v>
      </c>
      <c r="V448" s="130">
        <f t="shared" si="23"/>
        <v>8.52</v>
      </c>
      <c r="W448" s="5">
        <v>42427</v>
      </c>
      <c r="X448" s="4" t="s">
        <v>1265</v>
      </c>
      <c r="Y448" s="4" t="s">
        <v>1266</v>
      </c>
      <c r="Z448" s="4" t="s">
        <v>568</v>
      </c>
      <c r="AA448" s="5">
        <v>42422</v>
      </c>
      <c r="AB448" s="4" t="s">
        <v>1302</v>
      </c>
      <c r="AC448" s="146" t="s">
        <v>2302</v>
      </c>
    </row>
    <row r="449" spans="1:29" s="4" customFormat="1">
      <c r="A449" s="4" t="s">
        <v>27</v>
      </c>
      <c r="B449" s="4" t="s">
        <v>28</v>
      </c>
      <c r="C449" s="4" t="s">
        <v>1292</v>
      </c>
      <c r="D449" s="5">
        <v>42422</v>
      </c>
      <c r="E449" s="5">
        <v>42452</v>
      </c>
      <c r="F449" s="130">
        <v>0</v>
      </c>
      <c r="G449" s="130">
        <v>0</v>
      </c>
      <c r="I449" s="4" t="s">
        <v>30</v>
      </c>
      <c r="K449" s="148" t="s">
        <v>94</v>
      </c>
      <c r="M449" s="4" t="s">
        <v>32</v>
      </c>
      <c r="N449" s="4" t="s">
        <v>186</v>
      </c>
      <c r="O449" s="4" t="s">
        <v>187</v>
      </c>
      <c r="P449" s="4" t="s">
        <v>48</v>
      </c>
      <c r="Q449" s="4">
        <v>1</v>
      </c>
      <c r="R449" s="130">
        <v>10.39</v>
      </c>
      <c r="S449" s="130">
        <f t="shared" si="21"/>
        <v>10.39</v>
      </c>
      <c r="T449" s="130">
        <f t="shared" si="22"/>
        <v>1.870000000000001</v>
      </c>
      <c r="U449" s="130">
        <v>8.52</v>
      </c>
      <c r="V449" s="130">
        <f t="shared" si="23"/>
        <v>8.52</v>
      </c>
      <c r="W449" s="5">
        <v>42427</v>
      </c>
      <c r="X449" s="4" t="s">
        <v>1306</v>
      </c>
      <c r="Y449" s="4" t="s">
        <v>1307</v>
      </c>
      <c r="Z449" s="4" t="s">
        <v>51</v>
      </c>
      <c r="AA449" s="5">
        <v>42422</v>
      </c>
      <c r="AB449" s="4" t="s">
        <v>1308</v>
      </c>
      <c r="AC449" s="146" t="s">
        <v>2322</v>
      </c>
    </row>
    <row r="450" spans="1:29" s="4" customFormat="1">
      <c r="A450" s="4" t="s">
        <v>27</v>
      </c>
      <c r="B450" s="4" t="s">
        <v>28</v>
      </c>
      <c r="C450" s="4" t="s">
        <v>1292</v>
      </c>
      <c r="D450" s="5">
        <v>42422</v>
      </c>
      <c r="E450" s="5">
        <v>42452</v>
      </c>
      <c r="F450" s="130">
        <v>0</v>
      </c>
      <c r="G450" s="130">
        <v>0</v>
      </c>
      <c r="I450" s="4" t="s">
        <v>30</v>
      </c>
      <c r="K450" s="148"/>
      <c r="M450" s="4" t="s">
        <v>32</v>
      </c>
      <c r="N450" s="4" t="s">
        <v>33</v>
      </c>
      <c r="O450" s="4" t="s">
        <v>34</v>
      </c>
      <c r="P450" s="4" t="s">
        <v>35</v>
      </c>
      <c r="Q450" s="4">
        <v>1</v>
      </c>
      <c r="R450" s="130">
        <v>6.4</v>
      </c>
      <c r="S450" s="130">
        <f t="shared" si="21"/>
        <v>6.4</v>
      </c>
      <c r="T450" s="130">
        <f t="shared" si="22"/>
        <v>1.1500000000000004</v>
      </c>
      <c r="U450" s="130">
        <v>5.25</v>
      </c>
      <c r="V450" s="130">
        <f t="shared" si="23"/>
        <v>5.25</v>
      </c>
      <c r="W450" s="5">
        <v>42427</v>
      </c>
      <c r="X450" s="4" t="s">
        <v>1311</v>
      </c>
      <c r="Y450" s="4" t="s">
        <v>1312</v>
      </c>
      <c r="Z450" s="4" t="s">
        <v>51</v>
      </c>
      <c r="AA450" s="5">
        <v>42422</v>
      </c>
      <c r="AB450" s="4" t="s">
        <v>1313</v>
      </c>
      <c r="AC450" s="146" t="s">
        <v>2320</v>
      </c>
    </row>
    <row r="451" spans="1:29" s="4" customFormat="1">
      <c r="A451" s="4" t="s">
        <v>27</v>
      </c>
      <c r="B451" s="4" t="s">
        <v>28</v>
      </c>
      <c r="C451" s="4" t="s">
        <v>1324</v>
      </c>
      <c r="D451" s="5">
        <v>42423</v>
      </c>
      <c r="E451" s="5">
        <v>42453</v>
      </c>
      <c r="F451" s="130">
        <v>21.32</v>
      </c>
      <c r="G451" s="130">
        <v>0</v>
      </c>
      <c r="I451" s="4" t="s">
        <v>30</v>
      </c>
      <c r="K451" s="148" t="s">
        <v>94</v>
      </c>
      <c r="M451" s="4" t="s">
        <v>32</v>
      </c>
      <c r="N451" s="4" t="s">
        <v>46</v>
      </c>
      <c r="O451" s="4" t="s">
        <v>47</v>
      </c>
      <c r="P451" s="4" t="s">
        <v>48</v>
      </c>
      <c r="Q451" s="4">
        <v>1</v>
      </c>
      <c r="R451" s="130">
        <v>6.5</v>
      </c>
      <c r="S451" s="130">
        <f t="shared" si="21"/>
        <v>6.5</v>
      </c>
      <c r="T451" s="130">
        <f t="shared" si="22"/>
        <v>1.17</v>
      </c>
      <c r="U451" s="130">
        <v>5.33</v>
      </c>
      <c r="V451" s="130">
        <f t="shared" si="23"/>
        <v>5.33</v>
      </c>
      <c r="W451" s="5">
        <v>42427</v>
      </c>
      <c r="X451" s="4" t="s">
        <v>130</v>
      </c>
      <c r="Y451" s="4" t="s">
        <v>131</v>
      </c>
      <c r="Z451" s="4" t="s">
        <v>51</v>
      </c>
      <c r="AA451" s="5">
        <v>42423</v>
      </c>
      <c r="AB451" s="4" t="s">
        <v>1325</v>
      </c>
      <c r="AC451" s="146" t="s">
        <v>2306</v>
      </c>
    </row>
    <row r="452" spans="1:29" s="4" customFormat="1">
      <c r="A452" s="4" t="s">
        <v>27</v>
      </c>
      <c r="B452" s="4" t="s">
        <v>28</v>
      </c>
      <c r="C452" s="4" t="s">
        <v>1324</v>
      </c>
      <c r="D452" s="5">
        <v>42423</v>
      </c>
      <c r="E452" s="5">
        <v>42453</v>
      </c>
      <c r="F452" s="130">
        <v>0</v>
      </c>
      <c r="G452" s="130">
        <v>0</v>
      </c>
      <c r="I452" s="4" t="s">
        <v>30</v>
      </c>
      <c r="K452" s="148" t="s">
        <v>1326</v>
      </c>
      <c r="M452" s="4" t="s">
        <v>32</v>
      </c>
      <c r="N452" s="4" t="s">
        <v>46</v>
      </c>
      <c r="O452" s="4" t="s">
        <v>47</v>
      </c>
      <c r="P452" s="4" t="s">
        <v>48</v>
      </c>
      <c r="Q452" s="4">
        <v>1</v>
      </c>
      <c r="R452" s="130">
        <v>6.5</v>
      </c>
      <c r="S452" s="130">
        <f t="shared" ref="S452:S515" si="24">Q452*R452</f>
        <v>6.5</v>
      </c>
      <c r="T452" s="130">
        <f t="shared" ref="T452:T515" si="25">(R452-U452)*Q452</f>
        <v>1.17</v>
      </c>
      <c r="U452" s="130">
        <v>5.33</v>
      </c>
      <c r="V452" s="130">
        <f t="shared" ref="V452:V515" si="26">Q452*U452</f>
        <v>5.33</v>
      </c>
      <c r="W452" s="5">
        <v>42427</v>
      </c>
      <c r="X452" s="4" t="s">
        <v>513</v>
      </c>
      <c r="Y452" s="4" t="s">
        <v>514</v>
      </c>
      <c r="Z452" s="4" t="s">
        <v>38</v>
      </c>
      <c r="AA452" s="5">
        <v>42423</v>
      </c>
      <c r="AB452" s="4" t="s">
        <v>1327</v>
      </c>
      <c r="AC452" s="146" t="s">
        <v>2302</v>
      </c>
    </row>
    <row r="453" spans="1:29" s="4" customFormat="1">
      <c r="A453" s="4" t="s">
        <v>27</v>
      </c>
      <c r="B453" s="4" t="s">
        <v>28</v>
      </c>
      <c r="C453" s="4" t="s">
        <v>1324</v>
      </c>
      <c r="D453" s="5">
        <v>42423</v>
      </c>
      <c r="E453" s="5">
        <v>42453</v>
      </c>
      <c r="F453" s="130">
        <v>0</v>
      </c>
      <c r="G453" s="130">
        <v>0</v>
      </c>
      <c r="I453" s="4" t="s">
        <v>30</v>
      </c>
      <c r="K453" s="148" t="s">
        <v>94</v>
      </c>
      <c r="M453" s="4" t="s">
        <v>32</v>
      </c>
      <c r="N453" s="4" t="s">
        <v>46</v>
      </c>
      <c r="O453" s="4" t="s">
        <v>47</v>
      </c>
      <c r="P453" s="4" t="s">
        <v>48</v>
      </c>
      <c r="Q453" s="4">
        <v>1</v>
      </c>
      <c r="R453" s="130">
        <v>6.5</v>
      </c>
      <c r="S453" s="130">
        <f t="shared" si="24"/>
        <v>6.5</v>
      </c>
      <c r="T453" s="130">
        <f t="shared" si="25"/>
        <v>1.17</v>
      </c>
      <c r="U453" s="130">
        <v>5.33</v>
      </c>
      <c r="V453" s="130">
        <f t="shared" si="26"/>
        <v>5.33</v>
      </c>
      <c r="W453" s="5">
        <v>42427</v>
      </c>
      <c r="X453" s="4" t="s">
        <v>130</v>
      </c>
      <c r="Y453" s="4" t="s">
        <v>131</v>
      </c>
      <c r="Z453" s="4" t="s">
        <v>51</v>
      </c>
      <c r="AA453" s="5">
        <v>42423</v>
      </c>
      <c r="AB453" s="4" t="s">
        <v>1325</v>
      </c>
      <c r="AC453" s="146" t="s">
        <v>2306</v>
      </c>
    </row>
    <row r="454" spans="1:29" s="4" customFormat="1">
      <c r="A454" s="4" t="s">
        <v>27</v>
      </c>
      <c r="B454" s="4" t="s">
        <v>28</v>
      </c>
      <c r="C454" s="4" t="s">
        <v>1324</v>
      </c>
      <c r="D454" s="5">
        <v>42423</v>
      </c>
      <c r="E454" s="5">
        <v>42453</v>
      </c>
      <c r="F454" s="130">
        <v>0</v>
      </c>
      <c r="G454" s="130">
        <v>0</v>
      </c>
      <c r="I454" s="4" t="s">
        <v>30</v>
      </c>
      <c r="K454" s="148" t="s">
        <v>94</v>
      </c>
      <c r="M454" s="4" t="s">
        <v>32</v>
      </c>
      <c r="N454" s="4" t="s">
        <v>46</v>
      </c>
      <c r="O454" s="4" t="s">
        <v>47</v>
      </c>
      <c r="P454" s="4" t="s">
        <v>48</v>
      </c>
      <c r="Q454" s="4">
        <v>1</v>
      </c>
      <c r="R454" s="130">
        <v>6.5</v>
      </c>
      <c r="S454" s="130">
        <f t="shared" si="24"/>
        <v>6.5</v>
      </c>
      <c r="T454" s="130">
        <f t="shared" si="25"/>
        <v>1.17</v>
      </c>
      <c r="U454" s="130">
        <v>5.33</v>
      </c>
      <c r="V454" s="130">
        <f t="shared" si="26"/>
        <v>5.33</v>
      </c>
      <c r="W454" s="5">
        <v>42427</v>
      </c>
      <c r="X454" s="4" t="s">
        <v>130</v>
      </c>
      <c r="Y454" s="4" t="s">
        <v>131</v>
      </c>
      <c r="Z454" s="4" t="s">
        <v>51</v>
      </c>
      <c r="AA454" s="5">
        <v>42423</v>
      </c>
      <c r="AB454" s="4" t="s">
        <v>1325</v>
      </c>
      <c r="AC454" s="146" t="s">
        <v>2306</v>
      </c>
    </row>
    <row r="455" spans="1:29" s="4" customFormat="1">
      <c r="A455" s="4" t="s">
        <v>27</v>
      </c>
      <c r="B455" s="4" t="s">
        <v>28</v>
      </c>
      <c r="C455" s="4" t="s">
        <v>1328</v>
      </c>
      <c r="D455" s="5">
        <v>42423</v>
      </c>
      <c r="E455" s="5">
        <v>42453</v>
      </c>
      <c r="F455" s="130">
        <v>85.16</v>
      </c>
      <c r="G455" s="130">
        <v>0</v>
      </c>
      <c r="I455" s="4" t="s">
        <v>30</v>
      </c>
      <c r="K455" s="148">
        <v>67906252</v>
      </c>
      <c r="M455" s="4" t="s">
        <v>32</v>
      </c>
      <c r="N455" s="4" t="s">
        <v>33</v>
      </c>
      <c r="O455" s="4" t="s">
        <v>34</v>
      </c>
      <c r="P455" s="4" t="s">
        <v>35</v>
      </c>
      <c r="Q455" s="4">
        <v>1</v>
      </c>
      <c r="R455" s="130">
        <v>6.4</v>
      </c>
      <c r="S455" s="130">
        <f t="shared" si="24"/>
        <v>6.4</v>
      </c>
      <c r="T455" s="130">
        <f t="shared" si="25"/>
        <v>1.1500000000000004</v>
      </c>
      <c r="U455" s="130">
        <v>5.25</v>
      </c>
      <c r="V455" s="130">
        <f t="shared" si="26"/>
        <v>5.25</v>
      </c>
      <c r="W455" s="5">
        <v>42427</v>
      </c>
      <c r="X455" s="4" t="s">
        <v>556</v>
      </c>
      <c r="Y455" s="4" t="s">
        <v>557</v>
      </c>
      <c r="Z455" s="4" t="s">
        <v>61</v>
      </c>
      <c r="AA455" s="5">
        <v>42423</v>
      </c>
      <c r="AB455" s="4" t="s">
        <v>1329</v>
      </c>
      <c r="AC455" s="146" t="s">
        <v>2302</v>
      </c>
    </row>
    <row r="456" spans="1:29" s="4" customFormat="1">
      <c r="A456" s="4" t="s">
        <v>27</v>
      </c>
      <c r="B456" s="4" t="s">
        <v>28</v>
      </c>
      <c r="C456" s="4" t="s">
        <v>1328</v>
      </c>
      <c r="D456" s="5">
        <v>42423</v>
      </c>
      <c r="E456" s="5">
        <v>42453</v>
      </c>
      <c r="F456" s="130">
        <v>0</v>
      </c>
      <c r="G456" s="130">
        <v>0</v>
      </c>
      <c r="I456" s="4" t="s">
        <v>30</v>
      </c>
      <c r="K456" s="148">
        <v>312717</v>
      </c>
      <c r="M456" s="4" t="s">
        <v>32</v>
      </c>
      <c r="N456" s="4" t="s">
        <v>46</v>
      </c>
      <c r="O456" s="4" t="s">
        <v>47</v>
      </c>
      <c r="P456" s="4" t="s">
        <v>48</v>
      </c>
      <c r="Q456" s="4">
        <v>1</v>
      </c>
      <c r="R456" s="130">
        <v>6.5</v>
      </c>
      <c r="S456" s="130">
        <f t="shared" si="24"/>
        <v>6.5</v>
      </c>
      <c r="T456" s="130">
        <f t="shared" si="25"/>
        <v>1.17</v>
      </c>
      <c r="U456" s="130">
        <v>5.33</v>
      </c>
      <c r="V456" s="130">
        <f t="shared" si="26"/>
        <v>5.33</v>
      </c>
      <c r="W456" s="5">
        <v>42427</v>
      </c>
      <c r="X456" s="4" t="s">
        <v>729</v>
      </c>
      <c r="Y456" s="4" t="s">
        <v>730</v>
      </c>
      <c r="Z456" s="4" t="s">
        <v>38</v>
      </c>
      <c r="AA456" s="5">
        <v>42422</v>
      </c>
      <c r="AB456" s="4" t="s">
        <v>1330</v>
      </c>
      <c r="AC456" s="146" t="s">
        <v>2302</v>
      </c>
    </row>
    <row r="457" spans="1:29" s="4" customFormat="1">
      <c r="A457" s="4" t="s">
        <v>27</v>
      </c>
      <c r="B457" s="4" t="s">
        <v>28</v>
      </c>
      <c r="C457" s="4" t="s">
        <v>1328</v>
      </c>
      <c r="D457" s="5">
        <v>42423</v>
      </c>
      <c r="E457" s="5">
        <v>42453</v>
      </c>
      <c r="F457" s="130">
        <v>0</v>
      </c>
      <c r="G457" s="130">
        <v>0</v>
      </c>
      <c r="I457" s="4" t="s">
        <v>30</v>
      </c>
      <c r="K457" s="148">
        <v>233824</v>
      </c>
      <c r="M457" s="4" t="s">
        <v>32</v>
      </c>
      <c r="N457" s="4" t="s">
        <v>46</v>
      </c>
      <c r="O457" s="4" t="s">
        <v>47</v>
      </c>
      <c r="P457" s="4" t="s">
        <v>48</v>
      </c>
      <c r="Q457" s="4">
        <v>4</v>
      </c>
      <c r="R457" s="130">
        <v>6.5</v>
      </c>
      <c r="S457" s="130">
        <f t="shared" si="24"/>
        <v>26</v>
      </c>
      <c r="T457" s="130">
        <f t="shared" si="25"/>
        <v>4.68</v>
      </c>
      <c r="U457" s="130">
        <v>5.33</v>
      </c>
      <c r="V457" s="130">
        <f t="shared" si="26"/>
        <v>21.32</v>
      </c>
      <c r="W457" s="5">
        <v>42427</v>
      </c>
      <c r="X457" s="4" t="s">
        <v>235</v>
      </c>
      <c r="Y457" s="4" t="s">
        <v>236</v>
      </c>
      <c r="Z457" s="4" t="s">
        <v>38</v>
      </c>
      <c r="AA457" s="5">
        <v>42423</v>
      </c>
      <c r="AB457" s="4" t="s">
        <v>1337</v>
      </c>
      <c r="AC457" s="146" t="s">
        <v>2302</v>
      </c>
    </row>
    <row r="458" spans="1:29" s="4" customFormat="1">
      <c r="A458" s="4" t="s">
        <v>27</v>
      </c>
      <c r="B458" s="4" t="s">
        <v>28</v>
      </c>
      <c r="C458" s="4" t="s">
        <v>1328</v>
      </c>
      <c r="D458" s="5">
        <v>42423</v>
      </c>
      <c r="E458" s="5">
        <v>42453</v>
      </c>
      <c r="F458" s="130">
        <v>0</v>
      </c>
      <c r="G458" s="130">
        <v>0</v>
      </c>
      <c r="I458" s="4" t="s">
        <v>30</v>
      </c>
      <c r="K458" s="148">
        <v>17002888</v>
      </c>
      <c r="M458" s="4" t="s">
        <v>32</v>
      </c>
      <c r="N458" s="4" t="s">
        <v>186</v>
      </c>
      <c r="O458" s="4" t="s">
        <v>187</v>
      </c>
      <c r="P458" s="4" t="s">
        <v>48</v>
      </c>
      <c r="Q458" s="4">
        <v>1</v>
      </c>
      <c r="R458" s="130">
        <v>10.39</v>
      </c>
      <c r="S458" s="130">
        <f t="shared" si="24"/>
        <v>10.39</v>
      </c>
      <c r="T458" s="130">
        <f t="shared" si="25"/>
        <v>1.870000000000001</v>
      </c>
      <c r="U458" s="130">
        <v>8.52</v>
      </c>
      <c r="V458" s="130">
        <f t="shared" si="26"/>
        <v>8.52</v>
      </c>
      <c r="W458" s="5">
        <v>42427</v>
      </c>
      <c r="X458" s="4" t="s">
        <v>54</v>
      </c>
      <c r="Y458" s="4" t="s">
        <v>55</v>
      </c>
      <c r="Z458" s="4" t="s">
        <v>56</v>
      </c>
      <c r="AA458" s="5">
        <v>42423</v>
      </c>
      <c r="AB458" s="4" t="s">
        <v>1331</v>
      </c>
      <c r="AC458" s="146" t="s">
        <v>2302</v>
      </c>
    </row>
    <row r="459" spans="1:29" s="4" customFormat="1">
      <c r="A459" s="4" t="s">
        <v>27</v>
      </c>
      <c r="B459" s="4" t="s">
        <v>28</v>
      </c>
      <c r="C459" s="4" t="s">
        <v>1328</v>
      </c>
      <c r="D459" s="5">
        <v>42423</v>
      </c>
      <c r="E459" s="5">
        <v>42453</v>
      </c>
      <c r="F459" s="130">
        <v>0</v>
      </c>
      <c r="G459" s="130">
        <v>0</v>
      </c>
      <c r="I459" s="4" t="s">
        <v>30</v>
      </c>
      <c r="K459" s="148" t="s">
        <v>94</v>
      </c>
      <c r="M459" s="4" t="s">
        <v>32</v>
      </c>
      <c r="N459" s="4" t="s">
        <v>186</v>
      </c>
      <c r="O459" s="4" t="s">
        <v>187</v>
      </c>
      <c r="P459" s="4" t="s">
        <v>48</v>
      </c>
      <c r="Q459" s="4">
        <v>1</v>
      </c>
      <c r="R459" s="130">
        <v>10.39</v>
      </c>
      <c r="S459" s="130">
        <f t="shared" si="24"/>
        <v>10.39</v>
      </c>
      <c r="T459" s="130">
        <f t="shared" si="25"/>
        <v>1.870000000000001</v>
      </c>
      <c r="U459" s="130">
        <v>8.52</v>
      </c>
      <c r="V459" s="130">
        <f t="shared" si="26"/>
        <v>8.52</v>
      </c>
      <c r="W459" s="5">
        <v>42427</v>
      </c>
      <c r="X459" s="4" t="s">
        <v>95</v>
      </c>
      <c r="Y459" s="4" t="s">
        <v>96</v>
      </c>
      <c r="Z459" s="4" t="s">
        <v>78</v>
      </c>
      <c r="AA459" s="5">
        <v>42423</v>
      </c>
      <c r="AB459" s="4" t="s">
        <v>1335</v>
      </c>
      <c r="AC459" s="146" t="s">
        <v>2302</v>
      </c>
    </row>
    <row r="460" spans="1:29" s="4" customFormat="1">
      <c r="A460" s="4" t="s">
        <v>27</v>
      </c>
      <c r="B460" s="4" t="s">
        <v>28</v>
      </c>
      <c r="C460" s="4" t="s">
        <v>1328</v>
      </c>
      <c r="D460" s="5">
        <v>42423</v>
      </c>
      <c r="E460" s="5">
        <v>42453</v>
      </c>
      <c r="F460" s="130">
        <v>0</v>
      </c>
      <c r="G460" s="130">
        <v>0</v>
      </c>
      <c r="I460" s="4" t="s">
        <v>30</v>
      </c>
      <c r="K460" s="148" t="s">
        <v>94</v>
      </c>
      <c r="M460" s="4" t="s">
        <v>32</v>
      </c>
      <c r="N460" s="4" t="s">
        <v>186</v>
      </c>
      <c r="O460" s="4" t="s">
        <v>187</v>
      </c>
      <c r="P460" s="4" t="s">
        <v>48</v>
      </c>
      <c r="Q460" s="4">
        <v>1</v>
      </c>
      <c r="R460" s="130">
        <v>10.39</v>
      </c>
      <c r="S460" s="130">
        <f t="shared" si="24"/>
        <v>10.39</v>
      </c>
      <c r="T460" s="130">
        <f t="shared" si="25"/>
        <v>1.870000000000001</v>
      </c>
      <c r="U460" s="130">
        <v>8.52</v>
      </c>
      <c r="V460" s="130">
        <f t="shared" si="26"/>
        <v>8.52</v>
      </c>
      <c r="W460" s="5">
        <v>42427</v>
      </c>
      <c r="X460" s="4" t="s">
        <v>95</v>
      </c>
      <c r="Y460" s="4" t="s">
        <v>96</v>
      </c>
      <c r="Z460" s="4" t="s">
        <v>78</v>
      </c>
      <c r="AA460" s="5">
        <v>42423</v>
      </c>
      <c r="AB460" s="4" t="s">
        <v>1336</v>
      </c>
      <c r="AC460" s="146" t="s">
        <v>2302</v>
      </c>
    </row>
    <row r="461" spans="1:29" s="4" customFormat="1">
      <c r="A461" s="4" t="s">
        <v>27</v>
      </c>
      <c r="B461" s="4" t="s">
        <v>28</v>
      </c>
      <c r="C461" s="4" t="s">
        <v>1328</v>
      </c>
      <c r="D461" s="5">
        <v>42423</v>
      </c>
      <c r="E461" s="5">
        <v>42453</v>
      </c>
      <c r="F461" s="130">
        <v>0</v>
      </c>
      <c r="G461" s="130">
        <v>0</v>
      </c>
      <c r="I461" s="4" t="s">
        <v>30</v>
      </c>
      <c r="K461" s="148" t="s">
        <v>1339</v>
      </c>
      <c r="M461" s="4" t="s">
        <v>32</v>
      </c>
      <c r="N461" s="4" t="s">
        <v>186</v>
      </c>
      <c r="O461" s="4" t="s">
        <v>187</v>
      </c>
      <c r="P461" s="4" t="s">
        <v>48</v>
      </c>
      <c r="Q461" s="4">
        <v>1</v>
      </c>
      <c r="R461" s="130">
        <v>10.39</v>
      </c>
      <c r="S461" s="130">
        <f t="shared" si="24"/>
        <v>10.39</v>
      </c>
      <c r="T461" s="130">
        <f t="shared" si="25"/>
        <v>1.870000000000001</v>
      </c>
      <c r="U461" s="130">
        <v>8.52</v>
      </c>
      <c r="V461" s="130">
        <f t="shared" si="26"/>
        <v>8.52</v>
      </c>
      <c r="W461" s="5">
        <v>42427</v>
      </c>
      <c r="X461" s="4" t="s">
        <v>866</v>
      </c>
      <c r="Y461" s="4" t="s">
        <v>867</v>
      </c>
      <c r="Z461" s="4" t="s">
        <v>38</v>
      </c>
      <c r="AA461" s="5">
        <v>42423</v>
      </c>
      <c r="AB461" s="4" t="s">
        <v>1340</v>
      </c>
      <c r="AC461" s="146" t="s">
        <v>2302</v>
      </c>
    </row>
    <row r="462" spans="1:29" s="4" customFormat="1">
      <c r="A462" s="4" t="s">
        <v>27</v>
      </c>
      <c r="B462" s="4" t="s">
        <v>28</v>
      </c>
      <c r="C462" s="4" t="s">
        <v>1328</v>
      </c>
      <c r="D462" s="5">
        <v>42423</v>
      </c>
      <c r="E462" s="5">
        <v>42453</v>
      </c>
      <c r="F462" s="130">
        <v>0</v>
      </c>
      <c r="G462" s="130">
        <v>0</v>
      </c>
      <c r="I462" s="4" t="s">
        <v>30</v>
      </c>
      <c r="K462" s="148"/>
      <c r="M462" s="4" t="s">
        <v>32</v>
      </c>
      <c r="N462" s="4" t="s">
        <v>186</v>
      </c>
      <c r="O462" s="4" t="s">
        <v>187</v>
      </c>
      <c r="P462" s="4" t="s">
        <v>48</v>
      </c>
      <c r="Q462" s="4">
        <v>1</v>
      </c>
      <c r="R462" s="130">
        <v>10.39</v>
      </c>
      <c r="S462" s="130">
        <f t="shared" si="24"/>
        <v>10.39</v>
      </c>
      <c r="T462" s="130">
        <f t="shared" si="25"/>
        <v>1.870000000000001</v>
      </c>
      <c r="U462" s="130">
        <v>8.52</v>
      </c>
      <c r="V462" s="130">
        <f t="shared" si="26"/>
        <v>8.52</v>
      </c>
      <c r="W462" s="5">
        <v>42427</v>
      </c>
      <c r="X462" s="4" t="s">
        <v>1332</v>
      </c>
      <c r="Y462" s="4" t="s">
        <v>1333</v>
      </c>
      <c r="Z462" s="4" t="s">
        <v>38</v>
      </c>
      <c r="AA462" s="5">
        <v>42423</v>
      </c>
      <c r="AB462" s="4" t="s">
        <v>1334</v>
      </c>
      <c r="AC462" s="146" t="s">
        <v>2302</v>
      </c>
    </row>
    <row r="463" spans="1:29" s="4" customFormat="1">
      <c r="A463" s="4" t="s">
        <v>27</v>
      </c>
      <c r="B463" s="4" t="s">
        <v>28</v>
      </c>
      <c r="C463" s="4" t="s">
        <v>1328</v>
      </c>
      <c r="D463" s="5">
        <v>42423</v>
      </c>
      <c r="E463" s="5">
        <v>42453</v>
      </c>
      <c r="F463" s="130">
        <v>0</v>
      </c>
      <c r="G463" s="130">
        <v>0</v>
      </c>
      <c r="I463" s="4" t="s">
        <v>30</v>
      </c>
      <c r="K463" s="148" t="s">
        <v>68</v>
      </c>
      <c r="M463" s="4" t="s">
        <v>32</v>
      </c>
      <c r="N463" s="4" t="s">
        <v>46</v>
      </c>
      <c r="O463" s="4" t="s">
        <v>47</v>
      </c>
      <c r="P463" s="4" t="s">
        <v>48</v>
      </c>
      <c r="Q463" s="4">
        <v>1</v>
      </c>
      <c r="R463" s="130">
        <v>6.5</v>
      </c>
      <c r="S463" s="130">
        <f t="shared" si="24"/>
        <v>6.5</v>
      </c>
      <c r="T463" s="130">
        <f t="shared" si="25"/>
        <v>1.17</v>
      </c>
      <c r="U463" s="130">
        <v>5.33</v>
      </c>
      <c r="V463" s="130">
        <f t="shared" si="26"/>
        <v>5.33</v>
      </c>
      <c r="W463" s="5">
        <v>42427</v>
      </c>
      <c r="X463" s="4" t="s">
        <v>69</v>
      </c>
      <c r="Y463" s="4" t="s">
        <v>70</v>
      </c>
      <c r="Z463" s="4" t="s">
        <v>38</v>
      </c>
      <c r="AA463" s="5">
        <v>42423</v>
      </c>
      <c r="AB463" s="4" t="s">
        <v>1341</v>
      </c>
      <c r="AC463" s="146" t="s">
        <v>2302</v>
      </c>
    </row>
    <row r="464" spans="1:29" s="4" customFormat="1">
      <c r="A464" s="4" t="s">
        <v>27</v>
      </c>
      <c r="B464" s="4" t="s">
        <v>28</v>
      </c>
      <c r="C464" s="4" t="s">
        <v>1328</v>
      </c>
      <c r="D464" s="5">
        <v>42423</v>
      </c>
      <c r="E464" s="5">
        <v>42453</v>
      </c>
      <c r="F464" s="130">
        <v>0</v>
      </c>
      <c r="G464" s="130">
        <v>0</v>
      </c>
      <c r="I464" s="4" t="s">
        <v>30</v>
      </c>
      <c r="K464" s="148">
        <v>4500138018</v>
      </c>
      <c r="M464" s="4" t="s">
        <v>32</v>
      </c>
      <c r="N464" s="4" t="s">
        <v>46</v>
      </c>
      <c r="O464" s="4" t="s">
        <v>47</v>
      </c>
      <c r="P464" s="4" t="s">
        <v>48</v>
      </c>
      <c r="Q464" s="4">
        <v>1</v>
      </c>
      <c r="R464" s="130">
        <v>6.5</v>
      </c>
      <c r="S464" s="130">
        <f t="shared" si="24"/>
        <v>6.5</v>
      </c>
      <c r="T464" s="130">
        <f t="shared" si="25"/>
        <v>1.17</v>
      </c>
      <c r="U464" s="130">
        <v>5.33</v>
      </c>
      <c r="V464" s="130">
        <f t="shared" si="26"/>
        <v>5.33</v>
      </c>
      <c r="W464" s="5">
        <v>42427</v>
      </c>
      <c r="X464" s="4" t="s">
        <v>378</v>
      </c>
      <c r="Y464" s="4" t="s">
        <v>379</v>
      </c>
      <c r="Z464" s="4" t="s">
        <v>291</v>
      </c>
      <c r="AA464" s="5">
        <v>42423</v>
      </c>
      <c r="AB464" s="4" t="s">
        <v>1338</v>
      </c>
      <c r="AC464" s="146" t="s">
        <v>2302</v>
      </c>
    </row>
    <row r="465" spans="1:29" s="4" customFormat="1">
      <c r="A465" s="4" t="s">
        <v>27</v>
      </c>
      <c r="B465" s="4" t="s">
        <v>28</v>
      </c>
      <c r="C465" s="4" t="s">
        <v>1342</v>
      </c>
      <c r="D465" s="5">
        <v>42424</v>
      </c>
      <c r="E465" s="5">
        <v>42454</v>
      </c>
      <c r="F465" s="130">
        <v>27.09</v>
      </c>
      <c r="G465" s="130">
        <v>0</v>
      </c>
      <c r="I465" s="4" t="s">
        <v>30</v>
      </c>
      <c r="K465" s="148" t="s">
        <v>1343</v>
      </c>
      <c r="M465" s="4" t="s">
        <v>32</v>
      </c>
      <c r="N465" s="4" t="s">
        <v>33</v>
      </c>
      <c r="O465" s="4" t="s">
        <v>34</v>
      </c>
      <c r="P465" s="4" t="s">
        <v>35</v>
      </c>
      <c r="Q465" s="4">
        <v>1</v>
      </c>
      <c r="R465" s="130">
        <v>6.4</v>
      </c>
      <c r="S465" s="130">
        <f t="shared" si="24"/>
        <v>6.4</v>
      </c>
      <c r="T465" s="130">
        <f t="shared" si="25"/>
        <v>1.1500000000000004</v>
      </c>
      <c r="U465" s="130">
        <v>5.25</v>
      </c>
      <c r="V465" s="130">
        <f t="shared" si="26"/>
        <v>5.25</v>
      </c>
      <c r="W465" s="5">
        <v>42427</v>
      </c>
      <c r="X465" s="4" t="s">
        <v>309</v>
      </c>
      <c r="Y465" s="4" t="s">
        <v>310</v>
      </c>
      <c r="Z465" s="4" t="s">
        <v>139</v>
      </c>
      <c r="AA465" s="5">
        <v>42424</v>
      </c>
      <c r="AB465" s="4" t="s">
        <v>1344</v>
      </c>
      <c r="AC465" s="146" t="s">
        <v>2302</v>
      </c>
    </row>
    <row r="466" spans="1:29" s="4" customFormat="1">
      <c r="A466" s="4" t="s">
        <v>27</v>
      </c>
      <c r="B466" s="4" t="s">
        <v>28</v>
      </c>
      <c r="C466" s="4" t="s">
        <v>1342</v>
      </c>
      <c r="D466" s="5">
        <v>42424</v>
      </c>
      <c r="E466" s="5">
        <v>42454</v>
      </c>
      <c r="F466" s="130">
        <v>0</v>
      </c>
      <c r="G466" s="130">
        <v>0</v>
      </c>
      <c r="I466" s="4" t="s">
        <v>30</v>
      </c>
      <c r="K466" s="148"/>
      <c r="M466" s="4" t="s">
        <v>32</v>
      </c>
      <c r="N466" s="4" t="s">
        <v>46</v>
      </c>
      <c r="O466" s="4" t="s">
        <v>47</v>
      </c>
      <c r="P466" s="4" t="s">
        <v>48</v>
      </c>
      <c r="Q466" s="4">
        <v>1</v>
      </c>
      <c r="R466" s="130">
        <v>6.5</v>
      </c>
      <c r="S466" s="130">
        <f t="shared" si="24"/>
        <v>6.5</v>
      </c>
      <c r="T466" s="130">
        <f t="shared" si="25"/>
        <v>1.17</v>
      </c>
      <c r="U466" s="130">
        <v>5.33</v>
      </c>
      <c r="V466" s="130">
        <f t="shared" si="26"/>
        <v>5.33</v>
      </c>
      <c r="W466" s="5">
        <v>42427</v>
      </c>
      <c r="X466" s="4" t="s">
        <v>398</v>
      </c>
      <c r="Y466" s="4" t="s">
        <v>399</v>
      </c>
      <c r="Z466" s="4" t="s">
        <v>51</v>
      </c>
      <c r="AA466" s="5">
        <v>42424</v>
      </c>
      <c r="AB466" s="4" t="s">
        <v>1345</v>
      </c>
      <c r="AC466" s="146" t="s">
        <v>2307</v>
      </c>
    </row>
    <row r="467" spans="1:29" s="4" customFormat="1">
      <c r="A467" s="4" t="s">
        <v>27</v>
      </c>
      <c r="B467" s="4" t="s">
        <v>28</v>
      </c>
      <c r="C467" s="4" t="s">
        <v>1342</v>
      </c>
      <c r="D467" s="5">
        <v>42424</v>
      </c>
      <c r="E467" s="5">
        <v>42454</v>
      </c>
      <c r="F467" s="130">
        <v>0</v>
      </c>
      <c r="G467" s="130">
        <v>0</v>
      </c>
      <c r="I467" s="4" t="s">
        <v>30</v>
      </c>
      <c r="K467" s="148"/>
      <c r="M467" s="4" t="s">
        <v>32</v>
      </c>
      <c r="N467" s="4" t="s">
        <v>496</v>
      </c>
      <c r="O467" s="4" t="s">
        <v>497</v>
      </c>
      <c r="P467" s="4" t="s">
        <v>259</v>
      </c>
      <c r="Q467" s="4">
        <v>1</v>
      </c>
      <c r="R467" s="130">
        <v>9.74</v>
      </c>
      <c r="S467" s="130">
        <f t="shared" si="24"/>
        <v>9.74</v>
      </c>
      <c r="T467" s="130">
        <f t="shared" si="25"/>
        <v>1.75</v>
      </c>
      <c r="U467" s="130">
        <v>7.99</v>
      </c>
      <c r="V467" s="130">
        <f t="shared" si="26"/>
        <v>7.99</v>
      </c>
      <c r="W467" s="5">
        <v>42427</v>
      </c>
      <c r="X467" s="4" t="s">
        <v>1349</v>
      </c>
      <c r="Y467" s="4" t="s">
        <v>1350</v>
      </c>
      <c r="Z467" s="4" t="s">
        <v>51</v>
      </c>
      <c r="AA467" s="5">
        <v>42424</v>
      </c>
      <c r="AB467" s="4" t="s">
        <v>1351</v>
      </c>
      <c r="AC467" s="146" t="s">
        <v>2319</v>
      </c>
    </row>
    <row r="468" spans="1:29" s="4" customFormat="1">
      <c r="A468" s="4" t="s">
        <v>27</v>
      </c>
      <c r="B468" s="4" t="s">
        <v>28</v>
      </c>
      <c r="C468" s="4" t="s">
        <v>1342</v>
      </c>
      <c r="D468" s="5">
        <v>42424</v>
      </c>
      <c r="E468" s="5">
        <v>42454</v>
      </c>
      <c r="F468" s="130">
        <v>0</v>
      </c>
      <c r="G468" s="130">
        <v>0</v>
      </c>
      <c r="I468" s="4" t="s">
        <v>30</v>
      </c>
      <c r="K468" s="148"/>
      <c r="M468" s="4" t="s">
        <v>32</v>
      </c>
      <c r="N468" s="4" t="s">
        <v>186</v>
      </c>
      <c r="O468" s="4" t="s">
        <v>187</v>
      </c>
      <c r="P468" s="4" t="s">
        <v>48</v>
      </c>
      <c r="Q468" s="4">
        <v>1</v>
      </c>
      <c r="R468" s="130">
        <v>10.39</v>
      </c>
      <c r="S468" s="130">
        <f t="shared" si="24"/>
        <v>10.39</v>
      </c>
      <c r="T468" s="130">
        <f t="shared" si="25"/>
        <v>1.870000000000001</v>
      </c>
      <c r="U468" s="130">
        <v>8.52</v>
      </c>
      <c r="V468" s="130">
        <f t="shared" si="26"/>
        <v>8.52</v>
      </c>
      <c r="W468" s="5">
        <v>42427</v>
      </c>
      <c r="X468" s="4" t="s">
        <v>1346</v>
      </c>
      <c r="Y468" s="4" t="s">
        <v>1347</v>
      </c>
      <c r="Z468" s="4" t="s">
        <v>51</v>
      </c>
      <c r="AA468" s="5">
        <v>42424</v>
      </c>
      <c r="AB468" s="4" t="s">
        <v>1348</v>
      </c>
      <c r="AC468" s="146" t="s">
        <v>2319</v>
      </c>
    </row>
    <row r="469" spans="1:29" s="4" customFormat="1">
      <c r="A469" s="4" t="s">
        <v>27</v>
      </c>
      <c r="B469" s="4" t="s">
        <v>28</v>
      </c>
      <c r="C469" s="4" t="s">
        <v>1352</v>
      </c>
      <c r="D469" s="5">
        <v>42424</v>
      </c>
      <c r="E469" s="5">
        <v>42454</v>
      </c>
      <c r="F469" s="130">
        <v>526.58000000000004</v>
      </c>
      <c r="G469" s="130">
        <v>0</v>
      </c>
      <c r="I469" s="4" t="s">
        <v>30</v>
      </c>
      <c r="K469" s="148">
        <v>67919975</v>
      </c>
      <c r="M469" s="4" t="s">
        <v>32</v>
      </c>
      <c r="N469" s="4" t="s">
        <v>46</v>
      </c>
      <c r="O469" s="4" t="s">
        <v>47</v>
      </c>
      <c r="P469" s="4" t="s">
        <v>48</v>
      </c>
      <c r="Q469" s="4">
        <v>1</v>
      </c>
      <c r="R469" s="130">
        <v>6.5</v>
      </c>
      <c r="S469" s="130">
        <f t="shared" si="24"/>
        <v>6.5</v>
      </c>
      <c r="T469" s="130">
        <f t="shared" si="25"/>
        <v>1.17</v>
      </c>
      <c r="U469" s="130">
        <v>5.33</v>
      </c>
      <c r="V469" s="130">
        <f t="shared" si="26"/>
        <v>5.33</v>
      </c>
      <c r="W469" s="5">
        <v>42427</v>
      </c>
      <c r="X469" s="4" t="s">
        <v>556</v>
      </c>
      <c r="Y469" s="4" t="s">
        <v>557</v>
      </c>
      <c r="Z469" s="4" t="s">
        <v>61</v>
      </c>
      <c r="AA469" s="5">
        <v>42424</v>
      </c>
      <c r="AB469" s="4" t="s">
        <v>1353</v>
      </c>
      <c r="AC469" s="146" t="s">
        <v>2302</v>
      </c>
    </row>
    <row r="470" spans="1:29" s="4" customFormat="1">
      <c r="A470" s="4" t="s">
        <v>27</v>
      </c>
      <c r="B470" s="4" t="s">
        <v>28</v>
      </c>
      <c r="C470" s="4" t="s">
        <v>1352</v>
      </c>
      <c r="D470" s="5">
        <v>42424</v>
      </c>
      <c r="E470" s="5">
        <v>42454</v>
      </c>
      <c r="F470" s="130">
        <v>0</v>
      </c>
      <c r="G470" s="130">
        <v>0</v>
      </c>
      <c r="I470" s="4" t="s">
        <v>30</v>
      </c>
      <c r="K470" s="148"/>
      <c r="M470" s="4" t="s">
        <v>32</v>
      </c>
      <c r="N470" s="4" t="s">
        <v>186</v>
      </c>
      <c r="O470" s="4" t="s">
        <v>187</v>
      </c>
      <c r="P470" s="4" t="s">
        <v>48</v>
      </c>
      <c r="Q470" s="4">
        <v>1</v>
      </c>
      <c r="R470" s="130">
        <v>10.39</v>
      </c>
      <c r="S470" s="130">
        <f t="shared" si="24"/>
        <v>10.39</v>
      </c>
      <c r="T470" s="130">
        <f t="shared" si="25"/>
        <v>1.870000000000001</v>
      </c>
      <c r="U470" s="130">
        <v>8.52</v>
      </c>
      <c r="V470" s="130">
        <f t="shared" si="26"/>
        <v>8.52</v>
      </c>
      <c r="W470" s="5">
        <v>42427</v>
      </c>
      <c r="X470" s="4" t="s">
        <v>1111</v>
      </c>
      <c r="Y470" s="4" t="s">
        <v>1112</v>
      </c>
      <c r="Z470" s="4" t="s">
        <v>38</v>
      </c>
      <c r="AA470" s="5">
        <v>42424</v>
      </c>
      <c r="AB470" s="4" t="s">
        <v>1363</v>
      </c>
      <c r="AC470" s="146" t="s">
        <v>2302</v>
      </c>
    </row>
    <row r="471" spans="1:29" s="4" customFormat="1">
      <c r="A471" s="4" t="s">
        <v>27</v>
      </c>
      <c r="B471" s="4" t="s">
        <v>28</v>
      </c>
      <c r="C471" s="4" t="s">
        <v>1352</v>
      </c>
      <c r="D471" s="5">
        <v>42424</v>
      </c>
      <c r="E471" s="5">
        <v>42454</v>
      </c>
      <c r="F471" s="130">
        <v>0</v>
      </c>
      <c r="G471" s="130">
        <v>0</v>
      </c>
      <c r="I471" s="4" t="s">
        <v>30</v>
      </c>
      <c r="K471" s="148">
        <v>22933246</v>
      </c>
      <c r="M471" s="4" t="s">
        <v>32</v>
      </c>
      <c r="N471" s="4" t="s">
        <v>186</v>
      </c>
      <c r="O471" s="4" t="s">
        <v>187</v>
      </c>
      <c r="P471" s="4" t="s">
        <v>48</v>
      </c>
      <c r="Q471" s="4">
        <v>1</v>
      </c>
      <c r="R471" s="130">
        <v>10.39</v>
      </c>
      <c r="S471" s="130">
        <f t="shared" si="24"/>
        <v>10.39</v>
      </c>
      <c r="T471" s="130">
        <f t="shared" si="25"/>
        <v>1.870000000000001</v>
      </c>
      <c r="U471" s="130">
        <v>8.52</v>
      </c>
      <c r="V471" s="130">
        <f t="shared" si="26"/>
        <v>8.52</v>
      </c>
      <c r="W471" s="5">
        <v>42427</v>
      </c>
      <c r="X471" s="4" t="s">
        <v>1049</v>
      </c>
      <c r="Y471" s="4" t="s">
        <v>1050</v>
      </c>
      <c r="Z471" s="4" t="s">
        <v>78</v>
      </c>
      <c r="AA471" s="5">
        <v>42424</v>
      </c>
      <c r="AB471" s="4" t="s">
        <v>1360</v>
      </c>
      <c r="AC471" s="146" t="s">
        <v>2302</v>
      </c>
    </row>
    <row r="472" spans="1:29" s="4" customFormat="1">
      <c r="A472" s="4" t="s">
        <v>27</v>
      </c>
      <c r="B472" s="4" t="s">
        <v>28</v>
      </c>
      <c r="C472" s="4" t="s">
        <v>1352</v>
      </c>
      <c r="D472" s="5">
        <v>42424</v>
      </c>
      <c r="E472" s="5">
        <v>42454</v>
      </c>
      <c r="F472" s="130">
        <v>0</v>
      </c>
      <c r="G472" s="130">
        <v>0</v>
      </c>
      <c r="I472" s="4" t="s">
        <v>30</v>
      </c>
      <c r="K472" s="148">
        <v>19999999</v>
      </c>
      <c r="M472" s="4" t="s">
        <v>32</v>
      </c>
      <c r="N472" s="4" t="s">
        <v>46</v>
      </c>
      <c r="O472" s="4" t="s">
        <v>47</v>
      </c>
      <c r="P472" s="4" t="s">
        <v>48</v>
      </c>
      <c r="Q472" s="4">
        <v>1</v>
      </c>
      <c r="R472" s="130">
        <v>6.5</v>
      </c>
      <c r="S472" s="130">
        <f t="shared" si="24"/>
        <v>6.5</v>
      </c>
      <c r="T472" s="130">
        <f t="shared" si="25"/>
        <v>1.17</v>
      </c>
      <c r="U472" s="130">
        <v>5.33</v>
      </c>
      <c r="V472" s="130">
        <f t="shared" si="26"/>
        <v>5.33</v>
      </c>
      <c r="W472" s="5">
        <v>42427</v>
      </c>
      <c r="X472" s="4" t="s">
        <v>54</v>
      </c>
      <c r="Y472" s="4" t="s">
        <v>55</v>
      </c>
      <c r="Z472" s="4" t="s">
        <v>56</v>
      </c>
      <c r="AA472" s="5">
        <v>42424</v>
      </c>
      <c r="AB472" s="4" t="s">
        <v>1362</v>
      </c>
      <c r="AC472" s="146" t="s">
        <v>2302</v>
      </c>
    </row>
    <row r="473" spans="1:29" s="4" customFormat="1">
      <c r="A473" s="4" t="s">
        <v>27</v>
      </c>
      <c r="B473" s="4" t="s">
        <v>28</v>
      </c>
      <c r="C473" s="4" t="s">
        <v>1352</v>
      </c>
      <c r="D473" s="5">
        <v>42424</v>
      </c>
      <c r="E473" s="5">
        <v>42454</v>
      </c>
      <c r="F473" s="130">
        <v>0</v>
      </c>
      <c r="G473" s="130">
        <v>0</v>
      </c>
      <c r="I473" s="4" t="s">
        <v>30</v>
      </c>
      <c r="K473" s="148" t="s">
        <v>1367</v>
      </c>
      <c r="M473" s="4" t="s">
        <v>32</v>
      </c>
      <c r="N473" s="4" t="s">
        <v>46</v>
      </c>
      <c r="O473" s="4" t="s">
        <v>47</v>
      </c>
      <c r="P473" s="4" t="s">
        <v>48</v>
      </c>
      <c r="Q473" s="4">
        <v>1</v>
      </c>
      <c r="R473" s="130">
        <v>6.5</v>
      </c>
      <c r="S473" s="130">
        <f t="shared" si="24"/>
        <v>6.5</v>
      </c>
      <c r="T473" s="130">
        <f t="shared" si="25"/>
        <v>1.17</v>
      </c>
      <c r="U473" s="130">
        <v>5.33</v>
      </c>
      <c r="V473" s="130">
        <f t="shared" si="26"/>
        <v>5.33</v>
      </c>
      <c r="W473" s="5">
        <v>42427</v>
      </c>
      <c r="X473" s="4" t="s">
        <v>1368</v>
      </c>
      <c r="Y473" s="4" t="s">
        <v>440</v>
      </c>
      <c r="Z473" s="4" t="s">
        <v>38</v>
      </c>
      <c r="AA473" s="5">
        <v>42424</v>
      </c>
      <c r="AB473" s="4" t="s">
        <v>1369</v>
      </c>
      <c r="AC473" s="146" t="s">
        <v>2302</v>
      </c>
    </row>
    <row r="474" spans="1:29" s="4" customFormat="1">
      <c r="A474" s="4" t="s">
        <v>27</v>
      </c>
      <c r="B474" s="4" t="s">
        <v>28</v>
      </c>
      <c r="C474" s="4" t="s">
        <v>1352</v>
      </c>
      <c r="D474" s="5">
        <v>42424</v>
      </c>
      <c r="E474" s="5">
        <v>42454</v>
      </c>
      <c r="F474" s="130">
        <v>0</v>
      </c>
      <c r="G474" s="130">
        <v>0</v>
      </c>
      <c r="I474" s="4" t="s">
        <v>30</v>
      </c>
      <c r="K474" s="148"/>
      <c r="M474" s="4" t="s">
        <v>32</v>
      </c>
      <c r="N474" s="4" t="s">
        <v>186</v>
      </c>
      <c r="O474" s="4" t="s">
        <v>187</v>
      </c>
      <c r="P474" s="4" t="s">
        <v>48</v>
      </c>
      <c r="Q474" s="4">
        <v>1</v>
      </c>
      <c r="R474" s="130">
        <v>10.39</v>
      </c>
      <c r="S474" s="130">
        <f t="shared" si="24"/>
        <v>10.39</v>
      </c>
      <c r="T474" s="130">
        <f t="shared" si="25"/>
        <v>1.870000000000001</v>
      </c>
      <c r="U474" s="130">
        <v>8.52</v>
      </c>
      <c r="V474" s="130">
        <f t="shared" si="26"/>
        <v>8.52</v>
      </c>
      <c r="W474" s="5">
        <v>42427</v>
      </c>
      <c r="X474" s="4" t="s">
        <v>1364</v>
      </c>
      <c r="Y474" s="4" t="s">
        <v>1365</v>
      </c>
      <c r="Z474" s="4" t="s">
        <v>51</v>
      </c>
      <c r="AA474" s="5">
        <v>42424</v>
      </c>
      <c r="AB474" s="4" t="s">
        <v>1366</v>
      </c>
      <c r="AC474" s="146" t="s">
        <v>2314</v>
      </c>
    </row>
    <row r="475" spans="1:29" s="4" customFormat="1">
      <c r="A475" s="4" t="s">
        <v>27</v>
      </c>
      <c r="B475" s="4" t="s">
        <v>28</v>
      </c>
      <c r="C475" s="4" t="s">
        <v>1352</v>
      </c>
      <c r="D475" s="5">
        <v>42424</v>
      </c>
      <c r="E475" s="5">
        <v>42454</v>
      </c>
      <c r="F475" s="130">
        <v>0</v>
      </c>
      <c r="G475" s="130">
        <v>0</v>
      </c>
      <c r="I475" s="4" t="s">
        <v>30</v>
      </c>
      <c r="K475" s="148" t="s">
        <v>1354</v>
      </c>
      <c r="M475" s="4" t="s">
        <v>32</v>
      </c>
      <c r="N475" s="4" t="s">
        <v>46</v>
      </c>
      <c r="O475" s="4" t="s">
        <v>47</v>
      </c>
      <c r="P475" s="4" t="s">
        <v>48</v>
      </c>
      <c r="Q475" s="4">
        <v>30</v>
      </c>
      <c r="R475" s="130">
        <v>6.5</v>
      </c>
      <c r="S475" s="130">
        <f t="shared" si="24"/>
        <v>195</v>
      </c>
      <c r="T475" s="130">
        <f t="shared" si="25"/>
        <v>35.099999999999994</v>
      </c>
      <c r="U475" s="130">
        <v>5.33</v>
      </c>
      <c r="V475" s="130">
        <f t="shared" si="26"/>
        <v>159.9</v>
      </c>
      <c r="W475" s="5">
        <v>42427</v>
      </c>
      <c r="X475" s="4" t="s">
        <v>76</v>
      </c>
      <c r="Y475" s="4" t="s">
        <v>77</v>
      </c>
      <c r="Z475" s="4" t="s">
        <v>78</v>
      </c>
      <c r="AA475" s="5">
        <v>42424</v>
      </c>
      <c r="AB475" s="4" t="s">
        <v>1355</v>
      </c>
      <c r="AC475" s="146" t="s">
        <v>2302</v>
      </c>
    </row>
    <row r="476" spans="1:29" s="4" customFormat="1">
      <c r="A476" s="4" t="s">
        <v>27</v>
      </c>
      <c r="B476" s="4" t="s">
        <v>28</v>
      </c>
      <c r="C476" s="4" t="s">
        <v>1352</v>
      </c>
      <c r="D476" s="5">
        <v>42424</v>
      </c>
      <c r="E476" s="5">
        <v>42454</v>
      </c>
      <c r="F476" s="130">
        <v>0</v>
      </c>
      <c r="G476" s="130">
        <v>0</v>
      </c>
      <c r="I476" s="4" t="s">
        <v>30</v>
      </c>
      <c r="K476" s="148" t="s">
        <v>1356</v>
      </c>
      <c r="M476" s="4" t="s">
        <v>32</v>
      </c>
      <c r="N476" s="4" t="s">
        <v>46</v>
      </c>
      <c r="O476" s="4" t="s">
        <v>47</v>
      </c>
      <c r="P476" s="4" t="s">
        <v>48</v>
      </c>
      <c r="Q476" s="4">
        <v>30</v>
      </c>
      <c r="R476" s="130">
        <v>6.5</v>
      </c>
      <c r="S476" s="130">
        <f t="shared" si="24"/>
        <v>195</v>
      </c>
      <c r="T476" s="130">
        <f t="shared" si="25"/>
        <v>35.099999999999994</v>
      </c>
      <c r="U476" s="130">
        <v>5.33</v>
      </c>
      <c r="V476" s="130">
        <f t="shared" si="26"/>
        <v>159.9</v>
      </c>
      <c r="W476" s="5">
        <v>42427</v>
      </c>
      <c r="X476" s="4" t="s">
        <v>76</v>
      </c>
      <c r="Y476" s="4" t="s">
        <v>77</v>
      </c>
      <c r="Z476" s="4" t="s">
        <v>78</v>
      </c>
      <c r="AA476" s="5">
        <v>42424</v>
      </c>
      <c r="AB476" s="4" t="s">
        <v>1357</v>
      </c>
      <c r="AC476" s="146" t="s">
        <v>2302</v>
      </c>
    </row>
    <row r="477" spans="1:29" s="4" customFormat="1">
      <c r="A477" s="4" t="s">
        <v>27</v>
      </c>
      <c r="B477" s="4" t="s">
        <v>28</v>
      </c>
      <c r="C477" s="4" t="s">
        <v>1352</v>
      </c>
      <c r="D477" s="5">
        <v>42424</v>
      </c>
      <c r="E477" s="5">
        <v>42454</v>
      </c>
      <c r="F477" s="130">
        <v>0</v>
      </c>
      <c r="G477" s="130">
        <v>0</v>
      </c>
      <c r="I477" s="4" t="s">
        <v>30</v>
      </c>
      <c r="K477" s="148" t="s">
        <v>1358</v>
      </c>
      <c r="M477" s="4" t="s">
        <v>32</v>
      </c>
      <c r="N477" s="4" t="s">
        <v>46</v>
      </c>
      <c r="O477" s="4" t="s">
        <v>47</v>
      </c>
      <c r="P477" s="4" t="s">
        <v>48</v>
      </c>
      <c r="Q477" s="4">
        <v>30</v>
      </c>
      <c r="R477" s="130">
        <v>6.5</v>
      </c>
      <c r="S477" s="130">
        <f t="shared" si="24"/>
        <v>195</v>
      </c>
      <c r="T477" s="130">
        <f t="shared" si="25"/>
        <v>35.099999999999994</v>
      </c>
      <c r="U477" s="130">
        <v>5.33</v>
      </c>
      <c r="V477" s="130">
        <f t="shared" si="26"/>
        <v>159.9</v>
      </c>
      <c r="W477" s="5">
        <v>42427</v>
      </c>
      <c r="X477" s="4" t="s">
        <v>76</v>
      </c>
      <c r="Y477" s="4" t="s">
        <v>77</v>
      </c>
      <c r="Z477" s="4" t="s">
        <v>78</v>
      </c>
      <c r="AA477" s="5">
        <v>42424</v>
      </c>
      <c r="AB477" s="4" t="s">
        <v>1359</v>
      </c>
      <c r="AC477" s="146" t="s">
        <v>2302</v>
      </c>
    </row>
    <row r="478" spans="1:29" s="4" customFormat="1">
      <c r="A478" s="4" t="s">
        <v>27</v>
      </c>
      <c r="B478" s="4" t="s">
        <v>28</v>
      </c>
      <c r="C478" s="4" t="s">
        <v>1352</v>
      </c>
      <c r="D478" s="5">
        <v>42424</v>
      </c>
      <c r="E478" s="5">
        <v>42454</v>
      </c>
      <c r="F478" s="130">
        <v>0</v>
      </c>
      <c r="G478" s="130">
        <v>0</v>
      </c>
      <c r="I478" s="4" t="s">
        <v>30</v>
      </c>
      <c r="K478" s="148">
        <v>4574425293255</v>
      </c>
      <c r="M478" s="4" t="s">
        <v>32</v>
      </c>
      <c r="N478" s="4" t="s">
        <v>46</v>
      </c>
      <c r="O478" s="4" t="s">
        <v>47</v>
      </c>
      <c r="P478" s="4" t="s">
        <v>48</v>
      </c>
      <c r="Q478" s="4">
        <v>1</v>
      </c>
      <c r="R478" s="130">
        <v>6.5</v>
      </c>
      <c r="S478" s="130">
        <f t="shared" si="24"/>
        <v>6.5</v>
      </c>
      <c r="T478" s="130">
        <f t="shared" si="25"/>
        <v>1.17</v>
      </c>
      <c r="U478" s="130">
        <v>5.33</v>
      </c>
      <c r="V478" s="130">
        <f t="shared" si="26"/>
        <v>5.33</v>
      </c>
      <c r="W478" s="5">
        <v>42427</v>
      </c>
      <c r="X478" s="4" t="s">
        <v>137</v>
      </c>
      <c r="Y478" s="4" t="s">
        <v>138</v>
      </c>
      <c r="Z478" s="4" t="s">
        <v>139</v>
      </c>
      <c r="AA478" s="5">
        <v>42424</v>
      </c>
      <c r="AB478" s="4" t="s">
        <v>1361</v>
      </c>
      <c r="AC478" s="146" t="s">
        <v>2302</v>
      </c>
    </row>
    <row r="479" spans="1:29" s="4" customFormat="1">
      <c r="A479" s="4" t="s">
        <v>27</v>
      </c>
      <c r="B479" s="4" t="s">
        <v>28</v>
      </c>
      <c r="C479" s="4" t="s">
        <v>1370</v>
      </c>
      <c r="D479" s="5">
        <v>42425</v>
      </c>
      <c r="E479" s="5">
        <v>42455</v>
      </c>
      <c r="F479" s="130">
        <v>10.66</v>
      </c>
      <c r="G479" s="130">
        <v>0</v>
      </c>
      <c r="I479" s="4" t="s">
        <v>30</v>
      </c>
      <c r="K479" s="148" t="s">
        <v>94</v>
      </c>
      <c r="M479" s="4" t="s">
        <v>32</v>
      </c>
      <c r="N479" s="4" t="s">
        <v>46</v>
      </c>
      <c r="O479" s="4" t="s">
        <v>47</v>
      </c>
      <c r="P479" s="4" t="s">
        <v>48</v>
      </c>
      <c r="Q479" s="4">
        <v>1</v>
      </c>
      <c r="R479" s="130">
        <v>6.5</v>
      </c>
      <c r="S479" s="130">
        <f t="shared" si="24"/>
        <v>6.5</v>
      </c>
      <c r="T479" s="130">
        <f t="shared" si="25"/>
        <v>1.17</v>
      </c>
      <c r="U479" s="130">
        <v>5.33</v>
      </c>
      <c r="V479" s="130">
        <f t="shared" si="26"/>
        <v>5.33</v>
      </c>
      <c r="W479" s="5">
        <v>42427</v>
      </c>
      <c r="X479" s="4" t="s">
        <v>192</v>
      </c>
      <c r="Y479" s="4" t="s">
        <v>193</v>
      </c>
      <c r="Z479" s="4" t="s">
        <v>51</v>
      </c>
      <c r="AA479" s="5">
        <v>42425</v>
      </c>
      <c r="AB479" s="4" t="s">
        <v>1371</v>
      </c>
      <c r="AC479" s="146" t="s">
        <v>2305</v>
      </c>
    </row>
    <row r="480" spans="1:29" s="4" customFormat="1">
      <c r="A480" s="4" t="s">
        <v>27</v>
      </c>
      <c r="B480" s="4" t="s">
        <v>28</v>
      </c>
      <c r="C480" s="4" t="s">
        <v>1370</v>
      </c>
      <c r="D480" s="5">
        <v>42425</v>
      </c>
      <c r="E480" s="5">
        <v>42455</v>
      </c>
      <c r="F480" s="130">
        <v>0</v>
      </c>
      <c r="G480" s="130">
        <v>0</v>
      </c>
      <c r="I480" s="4" t="s">
        <v>30</v>
      </c>
      <c r="K480" s="148" t="s">
        <v>94</v>
      </c>
      <c r="M480" s="4" t="s">
        <v>32</v>
      </c>
      <c r="N480" s="4" t="s">
        <v>46</v>
      </c>
      <c r="O480" s="4" t="s">
        <v>47</v>
      </c>
      <c r="P480" s="4" t="s">
        <v>48</v>
      </c>
      <c r="Q480" s="4">
        <v>1</v>
      </c>
      <c r="R480" s="130">
        <v>6.5</v>
      </c>
      <c r="S480" s="130">
        <f t="shared" si="24"/>
        <v>6.5</v>
      </c>
      <c r="T480" s="130">
        <f t="shared" si="25"/>
        <v>1.17</v>
      </c>
      <c r="U480" s="130">
        <v>5.33</v>
      </c>
      <c r="V480" s="130">
        <f t="shared" si="26"/>
        <v>5.33</v>
      </c>
      <c r="W480" s="5">
        <v>42427</v>
      </c>
      <c r="X480" s="4" t="s">
        <v>192</v>
      </c>
      <c r="Y480" s="4" t="s">
        <v>193</v>
      </c>
      <c r="Z480" s="4" t="s">
        <v>51</v>
      </c>
      <c r="AA480" s="5">
        <v>42425</v>
      </c>
      <c r="AB480" s="4" t="s">
        <v>1371</v>
      </c>
      <c r="AC480" s="146" t="s">
        <v>2305</v>
      </c>
    </row>
    <row r="481" spans="1:29" s="4" customFormat="1">
      <c r="A481" s="4" t="s">
        <v>27</v>
      </c>
      <c r="B481" s="4" t="s">
        <v>28</v>
      </c>
      <c r="C481" s="4" t="s">
        <v>1372</v>
      </c>
      <c r="D481" s="5">
        <v>42425</v>
      </c>
      <c r="E481" s="5">
        <v>42455</v>
      </c>
      <c r="F481" s="130">
        <v>245.5</v>
      </c>
      <c r="G481" s="130">
        <v>0</v>
      </c>
      <c r="I481" s="4" t="s">
        <v>30</v>
      </c>
      <c r="K481" s="148" t="s">
        <v>94</v>
      </c>
      <c r="M481" s="4" t="s">
        <v>32</v>
      </c>
      <c r="N481" s="4" t="s">
        <v>186</v>
      </c>
      <c r="O481" s="4" t="s">
        <v>187</v>
      </c>
      <c r="P481" s="4" t="s">
        <v>48</v>
      </c>
      <c r="Q481" s="4">
        <v>1</v>
      </c>
      <c r="R481" s="130">
        <v>10.39</v>
      </c>
      <c r="S481" s="130">
        <f t="shared" si="24"/>
        <v>10.39</v>
      </c>
      <c r="T481" s="130">
        <f t="shared" si="25"/>
        <v>1.870000000000001</v>
      </c>
      <c r="U481" s="130">
        <v>8.52</v>
      </c>
      <c r="V481" s="130">
        <f t="shared" si="26"/>
        <v>8.52</v>
      </c>
      <c r="W481" s="5">
        <v>42427</v>
      </c>
      <c r="X481" s="4" t="s">
        <v>862</v>
      </c>
      <c r="Y481" s="4" t="s">
        <v>863</v>
      </c>
      <c r="Z481" s="4" t="s">
        <v>38</v>
      </c>
      <c r="AA481" s="5">
        <v>42425</v>
      </c>
      <c r="AB481" s="4" t="s">
        <v>1373</v>
      </c>
      <c r="AC481" s="146" t="s">
        <v>2302</v>
      </c>
    </row>
    <row r="482" spans="1:29" s="4" customFormat="1">
      <c r="A482" s="4" t="s">
        <v>27</v>
      </c>
      <c r="B482" s="4" t="s">
        <v>28</v>
      </c>
      <c r="C482" s="4" t="s">
        <v>1372</v>
      </c>
      <c r="D482" s="5">
        <v>42425</v>
      </c>
      <c r="E482" s="5">
        <v>42455</v>
      </c>
      <c r="F482" s="130">
        <v>0</v>
      </c>
      <c r="G482" s="130">
        <v>0</v>
      </c>
      <c r="I482" s="4" t="s">
        <v>30</v>
      </c>
      <c r="K482" s="148" t="s">
        <v>1387</v>
      </c>
      <c r="M482" s="4" t="s">
        <v>32</v>
      </c>
      <c r="N482" s="4" t="s">
        <v>186</v>
      </c>
      <c r="O482" s="4" t="s">
        <v>187</v>
      </c>
      <c r="P482" s="4" t="s">
        <v>48</v>
      </c>
      <c r="Q482" s="4">
        <v>18</v>
      </c>
      <c r="R482" s="130">
        <v>10.39</v>
      </c>
      <c r="S482" s="130">
        <f t="shared" si="24"/>
        <v>187.02</v>
      </c>
      <c r="T482" s="130">
        <f t="shared" si="25"/>
        <v>33.660000000000018</v>
      </c>
      <c r="U482" s="130">
        <v>8.52</v>
      </c>
      <c r="V482" s="130">
        <f t="shared" si="26"/>
        <v>153.35999999999999</v>
      </c>
      <c r="W482" s="5">
        <v>42427</v>
      </c>
      <c r="X482" s="4" t="s">
        <v>309</v>
      </c>
      <c r="Y482" s="4" t="s">
        <v>310</v>
      </c>
      <c r="Z482" s="4" t="s">
        <v>139</v>
      </c>
      <c r="AA482" s="5">
        <v>42425</v>
      </c>
      <c r="AB482" s="4" t="s">
        <v>1388</v>
      </c>
      <c r="AC482" s="146" t="s">
        <v>2302</v>
      </c>
    </row>
    <row r="483" spans="1:29" s="4" customFormat="1">
      <c r="A483" s="4" t="s">
        <v>27</v>
      </c>
      <c r="B483" s="4" t="s">
        <v>28</v>
      </c>
      <c r="C483" s="4" t="s">
        <v>1372</v>
      </c>
      <c r="D483" s="5">
        <v>42425</v>
      </c>
      <c r="E483" s="5">
        <v>42455</v>
      </c>
      <c r="F483" s="130">
        <v>0</v>
      </c>
      <c r="G483" s="130">
        <v>0</v>
      </c>
      <c r="I483" s="4" t="s">
        <v>30</v>
      </c>
      <c r="K483" s="148" t="s">
        <v>1387</v>
      </c>
      <c r="M483" s="4" t="s">
        <v>32</v>
      </c>
      <c r="N483" s="4" t="s">
        <v>496</v>
      </c>
      <c r="O483" s="4" t="s">
        <v>497</v>
      </c>
      <c r="P483" s="4" t="s">
        <v>259</v>
      </c>
      <c r="Q483" s="4">
        <v>1</v>
      </c>
      <c r="R483" s="130">
        <v>9.74</v>
      </c>
      <c r="S483" s="130">
        <f t="shared" si="24"/>
        <v>9.74</v>
      </c>
      <c r="T483" s="130">
        <f t="shared" si="25"/>
        <v>1.75</v>
      </c>
      <c r="U483" s="130">
        <v>7.99</v>
      </c>
      <c r="V483" s="130">
        <f t="shared" si="26"/>
        <v>7.99</v>
      </c>
      <c r="W483" s="5">
        <v>42427</v>
      </c>
      <c r="X483" s="4" t="s">
        <v>309</v>
      </c>
      <c r="Y483" s="4" t="s">
        <v>310</v>
      </c>
      <c r="Z483" s="4" t="s">
        <v>139</v>
      </c>
      <c r="AA483" s="5">
        <v>42425</v>
      </c>
      <c r="AB483" s="4" t="s">
        <v>1388</v>
      </c>
      <c r="AC483" s="146" t="s">
        <v>2302</v>
      </c>
    </row>
    <row r="484" spans="1:29" s="4" customFormat="1">
      <c r="A484" s="4" t="s">
        <v>27</v>
      </c>
      <c r="B484" s="4" t="s">
        <v>28</v>
      </c>
      <c r="C484" s="4" t="s">
        <v>1372</v>
      </c>
      <c r="D484" s="5">
        <v>42425</v>
      </c>
      <c r="E484" s="5">
        <v>42455</v>
      </c>
      <c r="F484" s="130">
        <v>0</v>
      </c>
      <c r="G484" s="130">
        <v>0</v>
      </c>
      <c r="I484" s="4" t="s">
        <v>30</v>
      </c>
      <c r="K484" s="148" t="s">
        <v>94</v>
      </c>
      <c r="M484" s="4" t="s">
        <v>32</v>
      </c>
      <c r="N484" s="4" t="s">
        <v>186</v>
      </c>
      <c r="O484" s="4" t="s">
        <v>187</v>
      </c>
      <c r="P484" s="4" t="s">
        <v>48</v>
      </c>
      <c r="Q484" s="4">
        <v>1</v>
      </c>
      <c r="R484" s="130">
        <v>10.39</v>
      </c>
      <c r="S484" s="130">
        <f t="shared" si="24"/>
        <v>10.39</v>
      </c>
      <c r="T484" s="130">
        <f t="shared" si="25"/>
        <v>1.870000000000001</v>
      </c>
      <c r="U484" s="130">
        <v>8.52</v>
      </c>
      <c r="V484" s="130">
        <f t="shared" si="26"/>
        <v>8.52</v>
      </c>
      <c r="W484" s="5">
        <v>42427</v>
      </c>
      <c r="X484" s="4" t="s">
        <v>1008</v>
      </c>
      <c r="Y484" s="4" t="s">
        <v>1009</v>
      </c>
      <c r="Z484" s="4" t="s">
        <v>51</v>
      </c>
      <c r="AA484" s="5">
        <v>42425</v>
      </c>
      <c r="AB484" s="4" t="s">
        <v>1381</v>
      </c>
      <c r="AC484" s="146" t="s">
        <v>2305</v>
      </c>
    </row>
    <row r="485" spans="1:29" s="4" customFormat="1">
      <c r="A485" s="4" t="s">
        <v>27</v>
      </c>
      <c r="B485" s="4" t="s">
        <v>28</v>
      </c>
      <c r="C485" s="4" t="s">
        <v>1372</v>
      </c>
      <c r="D485" s="5">
        <v>42425</v>
      </c>
      <c r="E485" s="5">
        <v>42455</v>
      </c>
      <c r="F485" s="130">
        <v>0</v>
      </c>
      <c r="G485" s="130">
        <v>0</v>
      </c>
      <c r="I485" s="4" t="s">
        <v>30</v>
      </c>
      <c r="K485" s="148" t="s">
        <v>1389</v>
      </c>
      <c r="M485" s="4" t="s">
        <v>32</v>
      </c>
      <c r="N485" s="4" t="s">
        <v>46</v>
      </c>
      <c r="O485" s="4" t="s">
        <v>47</v>
      </c>
      <c r="P485" s="4" t="s">
        <v>48</v>
      </c>
      <c r="Q485" s="4">
        <v>1</v>
      </c>
      <c r="R485" s="130">
        <v>6.5</v>
      </c>
      <c r="S485" s="130">
        <f t="shared" si="24"/>
        <v>6.5</v>
      </c>
      <c r="T485" s="130">
        <f t="shared" si="25"/>
        <v>1.17</v>
      </c>
      <c r="U485" s="130">
        <v>5.33</v>
      </c>
      <c r="V485" s="130">
        <f t="shared" si="26"/>
        <v>5.33</v>
      </c>
      <c r="W485" s="5">
        <v>42427</v>
      </c>
      <c r="X485" s="4" t="s">
        <v>1390</v>
      </c>
      <c r="Y485" s="4" t="s">
        <v>1391</v>
      </c>
      <c r="Z485" s="4" t="s">
        <v>38</v>
      </c>
      <c r="AA485" s="5">
        <v>42425</v>
      </c>
      <c r="AB485" s="4" t="s">
        <v>1392</v>
      </c>
      <c r="AC485" s="146" t="s">
        <v>2302</v>
      </c>
    </row>
    <row r="486" spans="1:29" s="4" customFormat="1">
      <c r="A486" s="4" t="s">
        <v>27</v>
      </c>
      <c r="B486" s="4" t="s">
        <v>28</v>
      </c>
      <c r="C486" s="4" t="s">
        <v>1372</v>
      </c>
      <c r="D486" s="5">
        <v>42425</v>
      </c>
      <c r="E486" s="5">
        <v>42455</v>
      </c>
      <c r="F486" s="130">
        <v>0</v>
      </c>
      <c r="G486" s="130">
        <v>0</v>
      </c>
      <c r="I486" s="4" t="s">
        <v>30</v>
      </c>
      <c r="K486" s="148" t="s">
        <v>94</v>
      </c>
      <c r="M486" s="4" t="s">
        <v>32</v>
      </c>
      <c r="N486" s="4" t="s">
        <v>186</v>
      </c>
      <c r="O486" s="4" t="s">
        <v>187</v>
      </c>
      <c r="P486" s="4" t="s">
        <v>48</v>
      </c>
      <c r="Q486" s="4">
        <v>1</v>
      </c>
      <c r="R486" s="130">
        <v>10.39</v>
      </c>
      <c r="S486" s="130">
        <f t="shared" si="24"/>
        <v>10.39</v>
      </c>
      <c r="T486" s="130">
        <f t="shared" si="25"/>
        <v>1.870000000000001</v>
      </c>
      <c r="U486" s="130">
        <v>8.52</v>
      </c>
      <c r="V486" s="130">
        <f t="shared" si="26"/>
        <v>8.52</v>
      </c>
      <c r="W486" s="5">
        <v>42427</v>
      </c>
      <c r="X486" s="4" t="s">
        <v>1049</v>
      </c>
      <c r="Y486" s="4" t="s">
        <v>1050</v>
      </c>
      <c r="Z486" s="4" t="s">
        <v>78</v>
      </c>
      <c r="AA486" s="5">
        <v>42425</v>
      </c>
      <c r="AB486" s="4" t="s">
        <v>1374</v>
      </c>
      <c r="AC486" s="146" t="s">
        <v>2302</v>
      </c>
    </row>
    <row r="487" spans="1:29" s="4" customFormat="1">
      <c r="A487" s="4" t="s">
        <v>27</v>
      </c>
      <c r="B487" s="4" t="s">
        <v>28</v>
      </c>
      <c r="C487" s="4" t="s">
        <v>1372</v>
      </c>
      <c r="D487" s="5">
        <v>42425</v>
      </c>
      <c r="E487" s="5">
        <v>42455</v>
      </c>
      <c r="F487" s="130">
        <v>0</v>
      </c>
      <c r="G487" s="130">
        <v>0</v>
      </c>
      <c r="I487" s="4" t="s">
        <v>30</v>
      </c>
      <c r="K487" s="148" t="s">
        <v>94</v>
      </c>
      <c r="M487" s="4" t="s">
        <v>32</v>
      </c>
      <c r="N487" s="4" t="s">
        <v>186</v>
      </c>
      <c r="O487" s="4" t="s">
        <v>187</v>
      </c>
      <c r="P487" s="4" t="s">
        <v>48</v>
      </c>
      <c r="Q487" s="4">
        <v>1</v>
      </c>
      <c r="R487" s="130">
        <v>10.39</v>
      </c>
      <c r="S487" s="130">
        <f t="shared" si="24"/>
        <v>10.39</v>
      </c>
      <c r="T487" s="130">
        <f t="shared" si="25"/>
        <v>1.870000000000001</v>
      </c>
      <c r="U487" s="130">
        <v>8.52</v>
      </c>
      <c r="V487" s="130">
        <f t="shared" si="26"/>
        <v>8.52</v>
      </c>
      <c r="W487" s="5">
        <v>42427</v>
      </c>
      <c r="X487" s="4" t="s">
        <v>1049</v>
      </c>
      <c r="Y487" s="4" t="s">
        <v>1050</v>
      </c>
      <c r="Z487" s="4" t="s">
        <v>78</v>
      </c>
      <c r="AA487" s="5">
        <v>42425</v>
      </c>
      <c r="AB487" s="4" t="s">
        <v>1375</v>
      </c>
      <c r="AC487" s="146" t="s">
        <v>2302</v>
      </c>
    </row>
    <row r="488" spans="1:29" s="4" customFormat="1">
      <c r="A488" s="4" t="s">
        <v>27</v>
      </c>
      <c r="B488" s="4" t="s">
        <v>28</v>
      </c>
      <c r="C488" s="4" t="s">
        <v>1372</v>
      </c>
      <c r="D488" s="5">
        <v>42425</v>
      </c>
      <c r="E488" s="5">
        <v>42455</v>
      </c>
      <c r="F488" s="130">
        <v>0</v>
      </c>
      <c r="G488" s="130">
        <v>0</v>
      </c>
      <c r="I488" s="4" t="s">
        <v>30</v>
      </c>
      <c r="K488" s="148" t="s">
        <v>94</v>
      </c>
      <c r="M488" s="4" t="s">
        <v>32</v>
      </c>
      <c r="N488" s="4" t="s">
        <v>186</v>
      </c>
      <c r="O488" s="4" t="s">
        <v>187</v>
      </c>
      <c r="P488" s="4" t="s">
        <v>48</v>
      </c>
      <c r="Q488" s="4">
        <v>1</v>
      </c>
      <c r="R488" s="130">
        <v>10.39</v>
      </c>
      <c r="S488" s="130">
        <f t="shared" si="24"/>
        <v>10.39</v>
      </c>
      <c r="T488" s="130">
        <f t="shared" si="25"/>
        <v>1.870000000000001</v>
      </c>
      <c r="U488" s="130">
        <v>8.52</v>
      </c>
      <c r="V488" s="130">
        <f t="shared" si="26"/>
        <v>8.52</v>
      </c>
      <c r="W488" s="5">
        <v>42427</v>
      </c>
      <c r="X488" s="4" t="s">
        <v>1049</v>
      </c>
      <c r="Y488" s="4" t="s">
        <v>1050</v>
      </c>
      <c r="Z488" s="4" t="s">
        <v>78</v>
      </c>
      <c r="AA488" s="5">
        <v>42425</v>
      </c>
      <c r="AB488" s="4" t="s">
        <v>1376</v>
      </c>
      <c r="AC488" s="146" t="s">
        <v>2302</v>
      </c>
    </row>
    <row r="489" spans="1:29" s="4" customFormat="1">
      <c r="A489" s="4" t="s">
        <v>27</v>
      </c>
      <c r="B489" s="4" t="s">
        <v>28</v>
      </c>
      <c r="C489" s="4" t="s">
        <v>1372</v>
      </c>
      <c r="D489" s="5">
        <v>42425</v>
      </c>
      <c r="E489" s="5">
        <v>42455</v>
      </c>
      <c r="F489" s="130">
        <v>0</v>
      </c>
      <c r="G489" s="130">
        <v>0</v>
      </c>
      <c r="I489" s="4" t="s">
        <v>30</v>
      </c>
      <c r="K489" s="148" t="s">
        <v>94</v>
      </c>
      <c r="M489" s="4" t="s">
        <v>32</v>
      </c>
      <c r="N489" s="4" t="s">
        <v>186</v>
      </c>
      <c r="O489" s="4" t="s">
        <v>187</v>
      </c>
      <c r="P489" s="4" t="s">
        <v>48</v>
      </c>
      <c r="Q489" s="4">
        <v>1</v>
      </c>
      <c r="R489" s="130">
        <v>10.39</v>
      </c>
      <c r="S489" s="130">
        <f t="shared" si="24"/>
        <v>10.39</v>
      </c>
      <c r="T489" s="130">
        <f t="shared" si="25"/>
        <v>1.870000000000001</v>
      </c>
      <c r="U489" s="130">
        <v>8.52</v>
      </c>
      <c r="V489" s="130">
        <f t="shared" si="26"/>
        <v>8.52</v>
      </c>
      <c r="W489" s="5">
        <v>42427</v>
      </c>
      <c r="X489" s="4" t="s">
        <v>1049</v>
      </c>
      <c r="Y489" s="4" t="s">
        <v>1050</v>
      </c>
      <c r="Z489" s="4" t="s">
        <v>78</v>
      </c>
      <c r="AA489" s="5">
        <v>42425</v>
      </c>
      <c r="AB489" s="4" t="s">
        <v>1379</v>
      </c>
      <c r="AC489" s="146" t="s">
        <v>2302</v>
      </c>
    </row>
    <row r="490" spans="1:29" s="4" customFormat="1">
      <c r="A490" s="4" t="s">
        <v>27</v>
      </c>
      <c r="B490" s="4" t="s">
        <v>28</v>
      </c>
      <c r="C490" s="4" t="s">
        <v>1372</v>
      </c>
      <c r="D490" s="5">
        <v>42425</v>
      </c>
      <c r="E490" s="5">
        <v>42455</v>
      </c>
      <c r="F490" s="130">
        <v>0</v>
      </c>
      <c r="G490" s="130">
        <v>0</v>
      </c>
      <c r="I490" s="4" t="s">
        <v>30</v>
      </c>
      <c r="K490" s="148">
        <v>377518802889</v>
      </c>
      <c r="M490" s="4" t="s">
        <v>32</v>
      </c>
      <c r="N490" s="4" t="s">
        <v>46</v>
      </c>
      <c r="O490" s="4" t="s">
        <v>47</v>
      </c>
      <c r="P490" s="4" t="s">
        <v>48</v>
      </c>
      <c r="Q490" s="4">
        <v>1</v>
      </c>
      <c r="R490" s="130">
        <v>6.5</v>
      </c>
      <c r="S490" s="130">
        <f t="shared" si="24"/>
        <v>6.5</v>
      </c>
      <c r="T490" s="130">
        <f t="shared" si="25"/>
        <v>1.17</v>
      </c>
      <c r="U490" s="130">
        <v>5.33</v>
      </c>
      <c r="V490" s="130">
        <f t="shared" si="26"/>
        <v>5.33</v>
      </c>
      <c r="W490" s="5">
        <v>42427</v>
      </c>
      <c r="X490" s="4" t="s">
        <v>54</v>
      </c>
      <c r="Y490" s="4" t="s">
        <v>55</v>
      </c>
      <c r="Z490" s="4" t="s">
        <v>56</v>
      </c>
      <c r="AA490" s="5">
        <v>42425</v>
      </c>
      <c r="AB490" s="4" t="s">
        <v>1386</v>
      </c>
      <c r="AC490" s="146" t="s">
        <v>2302</v>
      </c>
    </row>
    <row r="491" spans="1:29" s="4" customFormat="1">
      <c r="A491" s="4" t="s">
        <v>27</v>
      </c>
      <c r="B491" s="4" t="s">
        <v>28</v>
      </c>
      <c r="C491" s="4" t="s">
        <v>1372</v>
      </c>
      <c r="D491" s="5">
        <v>42425</v>
      </c>
      <c r="E491" s="5">
        <v>42455</v>
      </c>
      <c r="F491" s="130">
        <v>0</v>
      </c>
      <c r="G491" s="130">
        <v>0</v>
      </c>
      <c r="I491" s="4" t="s">
        <v>30</v>
      </c>
      <c r="K491" s="148" t="s">
        <v>94</v>
      </c>
      <c r="M491" s="4" t="s">
        <v>32</v>
      </c>
      <c r="N491" s="4" t="s">
        <v>46</v>
      </c>
      <c r="O491" s="4" t="s">
        <v>47</v>
      </c>
      <c r="P491" s="4" t="s">
        <v>48</v>
      </c>
      <c r="Q491" s="4">
        <v>1</v>
      </c>
      <c r="R491" s="130">
        <v>6.5</v>
      </c>
      <c r="S491" s="130">
        <f t="shared" si="24"/>
        <v>6.5</v>
      </c>
      <c r="T491" s="130">
        <f t="shared" si="25"/>
        <v>1.17</v>
      </c>
      <c r="U491" s="130">
        <v>5.33</v>
      </c>
      <c r="V491" s="130">
        <f t="shared" si="26"/>
        <v>5.33</v>
      </c>
      <c r="W491" s="5">
        <v>42427</v>
      </c>
      <c r="X491" s="4" t="s">
        <v>192</v>
      </c>
      <c r="Y491" s="4" t="s">
        <v>193</v>
      </c>
      <c r="Z491" s="4" t="s">
        <v>51</v>
      </c>
      <c r="AA491" s="5">
        <v>42425</v>
      </c>
      <c r="AB491" s="4" t="s">
        <v>1380</v>
      </c>
      <c r="AC491" s="146" t="s">
        <v>2305</v>
      </c>
    </row>
    <row r="492" spans="1:29" s="4" customFormat="1">
      <c r="A492" s="4" t="s">
        <v>27</v>
      </c>
      <c r="B492" s="4" t="s">
        <v>28</v>
      </c>
      <c r="C492" s="4" t="s">
        <v>1372</v>
      </c>
      <c r="D492" s="5">
        <v>42425</v>
      </c>
      <c r="E492" s="5">
        <v>42455</v>
      </c>
      <c r="F492" s="130">
        <v>0</v>
      </c>
      <c r="G492" s="130">
        <v>0</v>
      </c>
      <c r="I492" s="4" t="s">
        <v>30</v>
      </c>
      <c r="K492" s="148" t="s">
        <v>1382</v>
      </c>
      <c r="M492" s="4" t="s">
        <v>32</v>
      </c>
      <c r="N492" s="4" t="s">
        <v>186</v>
      </c>
      <c r="O492" s="4" t="s">
        <v>187</v>
      </c>
      <c r="P492" s="4" t="s">
        <v>48</v>
      </c>
      <c r="Q492" s="4">
        <v>1</v>
      </c>
      <c r="R492" s="130">
        <v>10.39</v>
      </c>
      <c r="S492" s="130">
        <f t="shared" si="24"/>
        <v>10.39</v>
      </c>
      <c r="T492" s="130">
        <f t="shared" si="25"/>
        <v>1.870000000000001</v>
      </c>
      <c r="U492" s="130">
        <v>8.52</v>
      </c>
      <c r="V492" s="130">
        <f t="shared" si="26"/>
        <v>8.52</v>
      </c>
      <c r="W492" s="5">
        <v>42427</v>
      </c>
      <c r="X492" s="4" t="s">
        <v>1383</v>
      </c>
      <c r="Y492" s="4" t="s">
        <v>1384</v>
      </c>
      <c r="Z492" s="4" t="s">
        <v>38</v>
      </c>
      <c r="AA492" s="5">
        <v>42425</v>
      </c>
      <c r="AB492" s="4" t="s">
        <v>1385</v>
      </c>
      <c r="AC492" s="146" t="s">
        <v>2302</v>
      </c>
    </row>
    <row r="493" spans="1:29" s="4" customFormat="1">
      <c r="A493" s="4" t="s">
        <v>27</v>
      </c>
      <c r="B493" s="4" t="s">
        <v>28</v>
      </c>
      <c r="C493" s="4" t="s">
        <v>1372</v>
      </c>
      <c r="D493" s="5">
        <v>42425</v>
      </c>
      <c r="E493" s="5">
        <v>42455</v>
      </c>
      <c r="F493" s="130">
        <v>0</v>
      </c>
      <c r="G493" s="130">
        <v>0</v>
      </c>
      <c r="I493" s="4" t="s">
        <v>30</v>
      </c>
      <c r="K493" s="148" t="s">
        <v>1377</v>
      </c>
      <c r="M493" s="4" t="s">
        <v>32</v>
      </c>
      <c r="N493" s="4" t="s">
        <v>186</v>
      </c>
      <c r="O493" s="4" t="s">
        <v>187</v>
      </c>
      <c r="P493" s="4" t="s">
        <v>48</v>
      </c>
      <c r="Q493" s="4">
        <v>1</v>
      </c>
      <c r="R493" s="130">
        <v>10.39</v>
      </c>
      <c r="S493" s="130">
        <f t="shared" si="24"/>
        <v>10.39</v>
      </c>
      <c r="T493" s="130">
        <f t="shared" si="25"/>
        <v>1.870000000000001</v>
      </c>
      <c r="U493" s="130">
        <v>8.52</v>
      </c>
      <c r="V493" s="130">
        <f t="shared" si="26"/>
        <v>8.52</v>
      </c>
      <c r="W493" s="5">
        <v>42427</v>
      </c>
      <c r="X493" s="4" t="s">
        <v>706</v>
      </c>
      <c r="Y493" s="4" t="s">
        <v>707</v>
      </c>
      <c r="Z493" s="4" t="s">
        <v>38</v>
      </c>
      <c r="AA493" s="5">
        <v>42425</v>
      </c>
      <c r="AB493" s="4" t="s">
        <v>1378</v>
      </c>
      <c r="AC493" s="146" t="s">
        <v>2302</v>
      </c>
    </row>
    <row r="494" spans="1:29" s="4" customFormat="1">
      <c r="A494" s="4" t="s">
        <v>27</v>
      </c>
      <c r="B494" s="4" t="s">
        <v>28</v>
      </c>
      <c r="C494" s="4" t="s">
        <v>1395</v>
      </c>
      <c r="D494" s="5">
        <v>42426</v>
      </c>
      <c r="E494" s="5">
        <v>42456</v>
      </c>
      <c r="F494" s="130">
        <v>42.46</v>
      </c>
      <c r="G494" s="130">
        <v>0</v>
      </c>
      <c r="I494" s="4" t="s">
        <v>30</v>
      </c>
      <c r="K494" s="148"/>
      <c r="M494" s="4" t="s">
        <v>32</v>
      </c>
      <c r="N494" s="4" t="s">
        <v>186</v>
      </c>
      <c r="O494" s="4" t="s">
        <v>187</v>
      </c>
      <c r="P494" s="4" t="s">
        <v>48</v>
      </c>
      <c r="Q494" s="4">
        <v>1</v>
      </c>
      <c r="R494" s="130">
        <v>10.39</v>
      </c>
      <c r="S494" s="130">
        <f t="shared" si="24"/>
        <v>10.39</v>
      </c>
      <c r="T494" s="130">
        <f t="shared" si="25"/>
        <v>1.870000000000001</v>
      </c>
      <c r="U494" s="130">
        <v>8.52</v>
      </c>
      <c r="V494" s="130">
        <f t="shared" si="26"/>
        <v>8.52</v>
      </c>
      <c r="W494" s="5">
        <v>42427</v>
      </c>
      <c r="X494" s="4" t="s">
        <v>1396</v>
      </c>
      <c r="Y494" s="4" t="s">
        <v>1397</v>
      </c>
      <c r="Z494" s="4" t="s">
        <v>51</v>
      </c>
      <c r="AA494" s="5">
        <v>42426</v>
      </c>
      <c r="AB494" s="4" t="s">
        <v>1398</v>
      </c>
      <c r="AC494" s="146" t="s">
        <v>2314</v>
      </c>
    </row>
    <row r="495" spans="1:29" s="4" customFormat="1">
      <c r="A495" s="4" t="s">
        <v>27</v>
      </c>
      <c r="B495" s="4" t="s">
        <v>28</v>
      </c>
      <c r="C495" s="4" t="s">
        <v>1395</v>
      </c>
      <c r="D495" s="5">
        <v>42426</v>
      </c>
      <c r="E495" s="5">
        <v>42456</v>
      </c>
      <c r="F495" s="130">
        <v>0</v>
      </c>
      <c r="G495" s="130">
        <v>0</v>
      </c>
      <c r="I495" s="4" t="s">
        <v>30</v>
      </c>
      <c r="K495" s="148" t="s">
        <v>1399</v>
      </c>
      <c r="M495" s="4" t="s">
        <v>32</v>
      </c>
      <c r="N495" s="4" t="s">
        <v>172</v>
      </c>
      <c r="O495" s="4" t="s">
        <v>173</v>
      </c>
      <c r="P495" s="4" t="s">
        <v>174</v>
      </c>
      <c r="Q495" s="4">
        <v>4</v>
      </c>
      <c r="R495" s="130">
        <v>7.1</v>
      </c>
      <c r="S495" s="130">
        <f t="shared" si="24"/>
        <v>28.4</v>
      </c>
      <c r="T495" s="130">
        <f t="shared" si="25"/>
        <v>5.1199999999999974</v>
      </c>
      <c r="U495" s="130">
        <v>5.82</v>
      </c>
      <c r="V495" s="130">
        <f t="shared" si="26"/>
        <v>23.28</v>
      </c>
      <c r="W495" s="5">
        <v>42427</v>
      </c>
      <c r="X495" s="4" t="s">
        <v>309</v>
      </c>
      <c r="Y495" s="4" t="s">
        <v>310</v>
      </c>
      <c r="Z495" s="4" t="s">
        <v>139</v>
      </c>
      <c r="AA495" s="5">
        <v>42426</v>
      </c>
      <c r="AB495" s="4" t="s">
        <v>1400</v>
      </c>
      <c r="AC495" s="146" t="s">
        <v>2302</v>
      </c>
    </row>
    <row r="496" spans="1:29" s="4" customFormat="1">
      <c r="A496" s="4" t="s">
        <v>27</v>
      </c>
      <c r="B496" s="4" t="s">
        <v>28</v>
      </c>
      <c r="C496" s="4" t="s">
        <v>1395</v>
      </c>
      <c r="D496" s="5">
        <v>42426</v>
      </c>
      <c r="E496" s="5">
        <v>42456</v>
      </c>
      <c r="F496" s="130">
        <v>0</v>
      </c>
      <c r="G496" s="130">
        <v>0</v>
      </c>
      <c r="I496" s="4" t="s">
        <v>30</v>
      </c>
      <c r="K496" s="148" t="s">
        <v>45</v>
      </c>
      <c r="M496" s="4" t="s">
        <v>32</v>
      </c>
      <c r="N496" s="4" t="s">
        <v>46</v>
      </c>
      <c r="O496" s="4" t="s">
        <v>47</v>
      </c>
      <c r="P496" s="4" t="s">
        <v>48</v>
      </c>
      <c r="Q496" s="4">
        <v>1</v>
      </c>
      <c r="R496" s="130">
        <v>6.5</v>
      </c>
      <c r="S496" s="130">
        <f t="shared" si="24"/>
        <v>6.5</v>
      </c>
      <c r="T496" s="130">
        <f t="shared" si="25"/>
        <v>1.17</v>
      </c>
      <c r="U496" s="130">
        <v>5.33</v>
      </c>
      <c r="V496" s="130">
        <f t="shared" si="26"/>
        <v>5.33</v>
      </c>
      <c r="W496" s="5">
        <v>42427</v>
      </c>
      <c r="X496" s="4" t="s">
        <v>49</v>
      </c>
      <c r="Y496" s="4" t="s">
        <v>50</v>
      </c>
      <c r="Z496" s="4" t="s">
        <v>51</v>
      </c>
      <c r="AA496" s="5">
        <v>42426</v>
      </c>
      <c r="AB496" s="4" t="s">
        <v>1401</v>
      </c>
      <c r="AC496" s="146" t="s">
        <v>2304</v>
      </c>
    </row>
    <row r="497" spans="1:29" s="4" customFormat="1">
      <c r="A497" s="4" t="s">
        <v>27</v>
      </c>
      <c r="B497" s="4" t="s">
        <v>28</v>
      </c>
      <c r="C497" s="4" t="s">
        <v>1395</v>
      </c>
      <c r="D497" s="5">
        <v>42426</v>
      </c>
      <c r="E497" s="5">
        <v>42456</v>
      </c>
      <c r="F497" s="130">
        <v>0</v>
      </c>
      <c r="G497" s="130">
        <v>0</v>
      </c>
      <c r="I497" s="4" t="s">
        <v>30</v>
      </c>
      <c r="K497" s="148" t="s">
        <v>94</v>
      </c>
      <c r="M497" s="4" t="s">
        <v>32</v>
      </c>
      <c r="N497" s="4" t="s">
        <v>46</v>
      </c>
      <c r="O497" s="4" t="s">
        <v>47</v>
      </c>
      <c r="P497" s="4" t="s">
        <v>48</v>
      </c>
      <c r="Q497" s="4">
        <v>1</v>
      </c>
      <c r="R497" s="130">
        <v>6.5</v>
      </c>
      <c r="S497" s="130">
        <f t="shared" si="24"/>
        <v>6.5</v>
      </c>
      <c r="T497" s="130">
        <f t="shared" si="25"/>
        <v>1.17</v>
      </c>
      <c r="U497" s="130">
        <v>5.33</v>
      </c>
      <c r="V497" s="130">
        <f t="shared" si="26"/>
        <v>5.33</v>
      </c>
      <c r="W497" s="5">
        <v>42427</v>
      </c>
      <c r="X497" s="4" t="s">
        <v>398</v>
      </c>
      <c r="Y497" s="4" t="s">
        <v>399</v>
      </c>
      <c r="Z497" s="4" t="s">
        <v>51</v>
      </c>
      <c r="AA497" s="5">
        <v>42426</v>
      </c>
      <c r="AB497" s="4" t="s">
        <v>1402</v>
      </c>
      <c r="AC497" s="146" t="s">
        <v>2307</v>
      </c>
    </row>
    <row r="498" spans="1:29" s="4" customFormat="1">
      <c r="A498" s="4" t="s">
        <v>27</v>
      </c>
      <c r="B498" s="4" t="s">
        <v>28</v>
      </c>
      <c r="C498" s="4" t="s">
        <v>1403</v>
      </c>
      <c r="D498" s="5">
        <v>42426</v>
      </c>
      <c r="E498" s="5">
        <v>42456</v>
      </c>
      <c r="F498" s="130">
        <v>105.47</v>
      </c>
      <c r="G498" s="130">
        <v>0</v>
      </c>
      <c r="I498" s="4" t="s">
        <v>30</v>
      </c>
      <c r="K498" s="148" t="s">
        <v>94</v>
      </c>
      <c r="M498" s="4" t="s">
        <v>32</v>
      </c>
      <c r="N498" s="4" t="s">
        <v>186</v>
      </c>
      <c r="O498" s="4" t="s">
        <v>187</v>
      </c>
      <c r="P498" s="4" t="s">
        <v>48</v>
      </c>
      <c r="Q498" s="4">
        <v>1</v>
      </c>
      <c r="R498" s="130">
        <v>10.39</v>
      </c>
      <c r="S498" s="130">
        <f t="shared" si="24"/>
        <v>10.39</v>
      </c>
      <c r="T498" s="130">
        <f t="shared" si="25"/>
        <v>1.870000000000001</v>
      </c>
      <c r="U498" s="130">
        <v>8.52</v>
      </c>
      <c r="V498" s="130">
        <f t="shared" si="26"/>
        <v>8.52</v>
      </c>
      <c r="W498" s="5">
        <v>42427</v>
      </c>
      <c r="X498" s="4" t="s">
        <v>95</v>
      </c>
      <c r="Y498" s="4" t="s">
        <v>96</v>
      </c>
      <c r="Z498" s="4" t="s">
        <v>78</v>
      </c>
      <c r="AA498" s="5">
        <v>42426</v>
      </c>
      <c r="AB498" s="4" t="s">
        <v>1404</v>
      </c>
      <c r="AC498" s="146" t="s">
        <v>2302</v>
      </c>
    </row>
    <row r="499" spans="1:29" s="4" customFormat="1">
      <c r="A499" s="4" t="s">
        <v>27</v>
      </c>
      <c r="B499" s="4" t="s">
        <v>28</v>
      </c>
      <c r="C499" s="4" t="s">
        <v>1403</v>
      </c>
      <c r="D499" s="5">
        <v>42426</v>
      </c>
      <c r="E499" s="5">
        <v>42456</v>
      </c>
      <c r="F499" s="130">
        <v>0</v>
      </c>
      <c r="G499" s="130">
        <v>0</v>
      </c>
      <c r="I499" s="4" t="s">
        <v>30</v>
      </c>
      <c r="K499" s="148">
        <v>813460</v>
      </c>
      <c r="M499" s="4" t="s">
        <v>32</v>
      </c>
      <c r="N499" s="4" t="s">
        <v>46</v>
      </c>
      <c r="O499" s="4" t="s">
        <v>47</v>
      </c>
      <c r="P499" s="4" t="s">
        <v>48</v>
      </c>
      <c r="Q499" s="4">
        <v>1</v>
      </c>
      <c r="R499" s="130">
        <v>6.5</v>
      </c>
      <c r="S499" s="130">
        <f t="shared" si="24"/>
        <v>6.5</v>
      </c>
      <c r="T499" s="130">
        <f t="shared" si="25"/>
        <v>1.17</v>
      </c>
      <c r="U499" s="130">
        <v>5.33</v>
      </c>
      <c r="V499" s="130">
        <f t="shared" si="26"/>
        <v>5.33</v>
      </c>
      <c r="W499" s="5">
        <v>42427</v>
      </c>
      <c r="X499" s="4" t="s">
        <v>650</v>
      </c>
      <c r="Y499" s="4" t="s">
        <v>651</v>
      </c>
      <c r="Z499" s="4" t="s">
        <v>38</v>
      </c>
      <c r="AA499" s="5">
        <v>42426</v>
      </c>
      <c r="AB499" s="4" t="s">
        <v>1416</v>
      </c>
      <c r="AC499" s="146" t="s">
        <v>2302</v>
      </c>
    </row>
    <row r="500" spans="1:29" s="4" customFormat="1">
      <c r="A500" s="4" t="s">
        <v>27</v>
      </c>
      <c r="B500" s="4" t="s">
        <v>28</v>
      </c>
      <c r="C500" s="4" t="s">
        <v>1403</v>
      </c>
      <c r="D500" s="5">
        <v>42426</v>
      </c>
      <c r="E500" s="5">
        <v>42456</v>
      </c>
      <c r="F500" s="130">
        <v>0</v>
      </c>
      <c r="G500" s="130">
        <v>0</v>
      </c>
      <c r="I500" s="4" t="s">
        <v>30</v>
      </c>
      <c r="K500" s="148" t="s">
        <v>1406</v>
      </c>
      <c r="M500" s="4" t="s">
        <v>32</v>
      </c>
      <c r="N500" s="4" t="s">
        <v>186</v>
      </c>
      <c r="O500" s="4" t="s">
        <v>187</v>
      </c>
      <c r="P500" s="4" t="s">
        <v>48</v>
      </c>
      <c r="Q500" s="4">
        <v>4</v>
      </c>
      <c r="R500" s="130">
        <v>10.39</v>
      </c>
      <c r="S500" s="130">
        <f t="shared" si="24"/>
        <v>41.56</v>
      </c>
      <c r="T500" s="130">
        <f t="shared" si="25"/>
        <v>7.480000000000004</v>
      </c>
      <c r="U500" s="130">
        <v>8.52</v>
      </c>
      <c r="V500" s="130">
        <f t="shared" si="26"/>
        <v>34.08</v>
      </c>
      <c r="W500" s="5">
        <v>42427</v>
      </c>
      <c r="X500" s="4" t="s">
        <v>309</v>
      </c>
      <c r="Y500" s="4" t="s">
        <v>310</v>
      </c>
      <c r="Z500" s="4" t="s">
        <v>139</v>
      </c>
      <c r="AA500" s="5">
        <v>42426</v>
      </c>
      <c r="AB500" s="4" t="s">
        <v>1407</v>
      </c>
      <c r="AC500" s="146" t="s">
        <v>2302</v>
      </c>
    </row>
    <row r="501" spans="1:29" s="4" customFormat="1">
      <c r="A501" s="4" t="s">
        <v>27</v>
      </c>
      <c r="B501" s="4" t="s">
        <v>28</v>
      </c>
      <c r="C501" s="4" t="s">
        <v>1403</v>
      </c>
      <c r="D501" s="5">
        <v>42426</v>
      </c>
      <c r="E501" s="5">
        <v>42456</v>
      </c>
      <c r="F501" s="130">
        <v>0</v>
      </c>
      <c r="G501" s="130">
        <v>0</v>
      </c>
      <c r="I501" s="4" t="s">
        <v>30</v>
      </c>
      <c r="K501" s="148">
        <v>19999999</v>
      </c>
      <c r="M501" s="4" t="s">
        <v>32</v>
      </c>
      <c r="N501" s="4" t="s">
        <v>46</v>
      </c>
      <c r="O501" s="4" t="s">
        <v>47</v>
      </c>
      <c r="P501" s="4" t="s">
        <v>48</v>
      </c>
      <c r="Q501" s="4">
        <v>1</v>
      </c>
      <c r="R501" s="130">
        <v>6.5</v>
      </c>
      <c r="S501" s="130">
        <f t="shared" si="24"/>
        <v>6.5</v>
      </c>
      <c r="T501" s="130">
        <f t="shared" si="25"/>
        <v>1.17</v>
      </c>
      <c r="U501" s="130">
        <v>5.33</v>
      </c>
      <c r="V501" s="130">
        <f t="shared" si="26"/>
        <v>5.33</v>
      </c>
      <c r="W501" s="5">
        <v>42427</v>
      </c>
      <c r="X501" s="4" t="s">
        <v>54</v>
      </c>
      <c r="Y501" s="4" t="s">
        <v>55</v>
      </c>
      <c r="Z501" s="4" t="s">
        <v>56</v>
      </c>
      <c r="AA501" s="5">
        <v>42426</v>
      </c>
      <c r="AB501" s="4" t="s">
        <v>1415</v>
      </c>
      <c r="AC501" s="146" t="s">
        <v>2302</v>
      </c>
    </row>
    <row r="502" spans="1:29" s="4" customFormat="1">
      <c r="A502" s="4" t="s">
        <v>27</v>
      </c>
      <c r="B502" s="4" t="s">
        <v>28</v>
      </c>
      <c r="C502" s="4" t="s">
        <v>1403</v>
      </c>
      <c r="D502" s="5">
        <v>42426</v>
      </c>
      <c r="E502" s="5">
        <v>42456</v>
      </c>
      <c r="F502" s="130">
        <v>0</v>
      </c>
      <c r="G502" s="130">
        <v>0</v>
      </c>
      <c r="I502" s="4" t="s">
        <v>30</v>
      </c>
      <c r="K502" s="148">
        <v>194184</v>
      </c>
      <c r="M502" s="4" t="s">
        <v>32</v>
      </c>
      <c r="N502" s="4" t="s">
        <v>46</v>
      </c>
      <c r="O502" s="4" t="s">
        <v>47</v>
      </c>
      <c r="P502" s="4" t="s">
        <v>48</v>
      </c>
      <c r="Q502" s="4">
        <v>4</v>
      </c>
      <c r="R502" s="130">
        <v>6.5</v>
      </c>
      <c r="S502" s="130">
        <f t="shared" si="24"/>
        <v>26</v>
      </c>
      <c r="T502" s="130">
        <f t="shared" si="25"/>
        <v>4.68</v>
      </c>
      <c r="U502" s="130">
        <v>5.33</v>
      </c>
      <c r="V502" s="130">
        <f t="shared" si="26"/>
        <v>21.32</v>
      </c>
      <c r="W502" s="5">
        <v>42427</v>
      </c>
      <c r="X502" s="4" t="s">
        <v>213</v>
      </c>
      <c r="Y502" s="4" t="s">
        <v>214</v>
      </c>
      <c r="Z502" s="4" t="s">
        <v>51</v>
      </c>
      <c r="AA502" s="5">
        <v>42426</v>
      </c>
      <c r="AB502" s="4" t="s">
        <v>1414</v>
      </c>
      <c r="AC502" s="146" t="s">
        <v>2305</v>
      </c>
    </row>
    <row r="503" spans="1:29" s="4" customFormat="1">
      <c r="A503" s="4" t="s">
        <v>27</v>
      </c>
      <c r="B503" s="4" t="s">
        <v>28</v>
      </c>
      <c r="C503" s="4" t="s">
        <v>1403</v>
      </c>
      <c r="D503" s="5">
        <v>42426</v>
      </c>
      <c r="E503" s="5">
        <v>42456</v>
      </c>
      <c r="F503" s="130">
        <v>0</v>
      </c>
      <c r="G503" s="130">
        <v>0</v>
      </c>
      <c r="I503" s="4" t="s">
        <v>30</v>
      </c>
      <c r="K503" s="148" t="s">
        <v>1409</v>
      </c>
      <c r="M503" s="4" t="s">
        <v>32</v>
      </c>
      <c r="N503" s="4" t="s">
        <v>186</v>
      </c>
      <c r="O503" s="4" t="s">
        <v>187</v>
      </c>
      <c r="P503" s="4" t="s">
        <v>48</v>
      </c>
      <c r="Q503" s="4">
        <v>1</v>
      </c>
      <c r="R503" s="130">
        <v>10.39</v>
      </c>
      <c r="S503" s="130">
        <f t="shared" si="24"/>
        <v>10.39</v>
      </c>
      <c r="T503" s="130">
        <f t="shared" si="25"/>
        <v>1.870000000000001</v>
      </c>
      <c r="U503" s="130">
        <v>8.52</v>
      </c>
      <c r="V503" s="130">
        <f t="shared" si="26"/>
        <v>8.52</v>
      </c>
      <c r="W503" s="5">
        <v>42427</v>
      </c>
      <c r="X503" s="4" t="s">
        <v>1410</v>
      </c>
      <c r="Y503" s="4" t="s">
        <v>1411</v>
      </c>
      <c r="Z503" s="4" t="s">
        <v>38</v>
      </c>
      <c r="AA503" s="5">
        <v>42426</v>
      </c>
      <c r="AB503" s="4" t="s">
        <v>1412</v>
      </c>
      <c r="AC503" s="146" t="s">
        <v>2302</v>
      </c>
    </row>
    <row r="504" spans="1:29" s="4" customFormat="1">
      <c r="A504" s="4" t="s">
        <v>27</v>
      </c>
      <c r="B504" s="4" t="s">
        <v>28</v>
      </c>
      <c r="C504" s="4" t="s">
        <v>1403</v>
      </c>
      <c r="D504" s="5">
        <v>42426</v>
      </c>
      <c r="E504" s="5">
        <v>42456</v>
      </c>
      <c r="F504" s="130">
        <v>0</v>
      </c>
      <c r="G504" s="130">
        <v>0</v>
      </c>
      <c r="I504" s="4" t="s">
        <v>30</v>
      </c>
      <c r="K504" s="148" t="s">
        <v>94</v>
      </c>
      <c r="M504" s="4" t="s">
        <v>32</v>
      </c>
      <c r="N504" s="4" t="s">
        <v>186</v>
      </c>
      <c r="O504" s="4" t="s">
        <v>187</v>
      </c>
      <c r="P504" s="4" t="s">
        <v>48</v>
      </c>
      <c r="Q504" s="4">
        <v>1</v>
      </c>
      <c r="R504" s="130">
        <v>10.39</v>
      </c>
      <c r="S504" s="130">
        <f t="shared" si="24"/>
        <v>10.39</v>
      </c>
      <c r="T504" s="130">
        <f t="shared" si="25"/>
        <v>1.870000000000001</v>
      </c>
      <c r="U504" s="130">
        <v>8.52</v>
      </c>
      <c r="V504" s="130">
        <f t="shared" si="26"/>
        <v>8.52</v>
      </c>
      <c r="W504" s="5">
        <v>42427</v>
      </c>
      <c r="X504" s="4" t="s">
        <v>95</v>
      </c>
      <c r="Y504" s="4" t="s">
        <v>96</v>
      </c>
      <c r="Z504" s="4" t="s">
        <v>78</v>
      </c>
      <c r="AA504" s="5">
        <v>42426</v>
      </c>
      <c r="AB504" s="4" t="s">
        <v>1405</v>
      </c>
      <c r="AC504" s="146" t="s">
        <v>2302</v>
      </c>
    </row>
    <row r="505" spans="1:29" s="4" customFormat="1">
      <c r="A505" s="4" t="s">
        <v>27</v>
      </c>
      <c r="B505" s="4" t="s">
        <v>28</v>
      </c>
      <c r="C505" s="4" t="s">
        <v>1403</v>
      </c>
      <c r="D505" s="5">
        <v>42426</v>
      </c>
      <c r="E505" s="5">
        <v>42456</v>
      </c>
      <c r="F505" s="130">
        <v>0</v>
      </c>
      <c r="G505" s="130">
        <v>0</v>
      </c>
      <c r="I505" s="4" t="s">
        <v>30</v>
      </c>
      <c r="K505" s="148" t="s">
        <v>94</v>
      </c>
      <c r="M505" s="4" t="s">
        <v>32</v>
      </c>
      <c r="N505" s="4" t="s">
        <v>186</v>
      </c>
      <c r="O505" s="4" t="s">
        <v>187</v>
      </c>
      <c r="P505" s="4" t="s">
        <v>48</v>
      </c>
      <c r="Q505" s="4">
        <v>1</v>
      </c>
      <c r="R505" s="130">
        <v>10.39</v>
      </c>
      <c r="S505" s="130">
        <f t="shared" si="24"/>
        <v>10.39</v>
      </c>
      <c r="T505" s="130">
        <f t="shared" si="25"/>
        <v>1.870000000000001</v>
      </c>
      <c r="U505" s="130">
        <v>8.52</v>
      </c>
      <c r="V505" s="130">
        <f t="shared" si="26"/>
        <v>8.52</v>
      </c>
      <c r="W505" s="5">
        <v>42427</v>
      </c>
      <c r="X505" s="4" t="s">
        <v>95</v>
      </c>
      <c r="Y505" s="4" t="s">
        <v>96</v>
      </c>
      <c r="Z505" s="4" t="s">
        <v>78</v>
      </c>
      <c r="AA505" s="5">
        <v>42426</v>
      </c>
      <c r="AB505" s="4" t="s">
        <v>1408</v>
      </c>
      <c r="AC505" s="146" t="s">
        <v>2302</v>
      </c>
    </row>
    <row r="506" spans="1:29" s="4" customFormat="1">
      <c r="A506" s="4" t="s">
        <v>27</v>
      </c>
      <c r="B506" s="4" t="s">
        <v>28</v>
      </c>
      <c r="C506" s="4" t="s">
        <v>1403</v>
      </c>
      <c r="D506" s="5">
        <v>42426</v>
      </c>
      <c r="E506" s="5">
        <v>42456</v>
      </c>
      <c r="F506" s="130">
        <v>0</v>
      </c>
      <c r="G506" s="130">
        <v>0</v>
      </c>
      <c r="I506" s="4" t="s">
        <v>30</v>
      </c>
      <c r="K506" s="148">
        <v>4500138506</v>
      </c>
      <c r="M506" s="4" t="s">
        <v>32</v>
      </c>
      <c r="N506" s="4" t="s">
        <v>46</v>
      </c>
      <c r="O506" s="4" t="s">
        <v>47</v>
      </c>
      <c r="P506" s="4" t="s">
        <v>48</v>
      </c>
      <c r="Q506" s="4">
        <v>1</v>
      </c>
      <c r="R506" s="130">
        <v>6.5</v>
      </c>
      <c r="S506" s="130">
        <f t="shared" si="24"/>
        <v>6.5</v>
      </c>
      <c r="T506" s="130">
        <f t="shared" si="25"/>
        <v>1.17</v>
      </c>
      <c r="U506" s="130">
        <v>5.33</v>
      </c>
      <c r="V506" s="130">
        <f t="shared" si="26"/>
        <v>5.33</v>
      </c>
      <c r="W506" s="5">
        <v>42427</v>
      </c>
      <c r="X506" s="4" t="s">
        <v>378</v>
      </c>
      <c r="Y506" s="4" t="s">
        <v>379</v>
      </c>
      <c r="Z506" s="4" t="s">
        <v>291</v>
      </c>
      <c r="AA506" s="5">
        <v>42426</v>
      </c>
      <c r="AB506" s="4" t="s">
        <v>1413</v>
      </c>
      <c r="AC506" s="146" t="s">
        <v>2302</v>
      </c>
    </row>
    <row r="507" spans="1:29" s="4" customFormat="1">
      <c r="A507" s="4" t="s">
        <v>27</v>
      </c>
      <c r="B507" s="4" t="s">
        <v>28</v>
      </c>
      <c r="C507" s="4" t="s">
        <v>1417</v>
      </c>
      <c r="D507" s="5">
        <v>42427</v>
      </c>
      <c r="E507" s="5">
        <v>42457</v>
      </c>
      <c r="F507" s="130">
        <v>5.33</v>
      </c>
      <c r="G507" s="130">
        <v>0</v>
      </c>
      <c r="I507" s="4" t="s">
        <v>30</v>
      </c>
      <c r="K507" s="148">
        <v>67954130</v>
      </c>
      <c r="M507" s="4" t="s">
        <v>32</v>
      </c>
      <c r="N507" s="4" t="s">
        <v>46</v>
      </c>
      <c r="O507" s="4" t="s">
        <v>47</v>
      </c>
      <c r="P507" s="4" t="s">
        <v>48</v>
      </c>
      <c r="Q507" s="4">
        <v>1</v>
      </c>
      <c r="R507" s="130">
        <v>6.5</v>
      </c>
      <c r="S507" s="130">
        <f t="shared" si="24"/>
        <v>6.5</v>
      </c>
      <c r="T507" s="130">
        <f t="shared" si="25"/>
        <v>1.17</v>
      </c>
      <c r="U507" s="130">
        <v>5.33</v>
      </c>
      <c r="V507" s="130">
        <f t="shared" si="26"/>
        <v>5.33</v>
      </c>
      <c r="W507" s="5">
        <v>42427</v>
      </c>
      <c r="X507" s="4" t="s">
        <v>498</v>
      </c>
      <c r="Y507" s="4" t="s">
        <v>499</v>
      </c>
      <c r="Z507" s="4" t="s">
        <v>61</v>
      </c>
      <c r="AA507" s="5">
        <v>42427</v>
      </c>
      <c r="AB507" s="4" t="s">
        <v>1418</v>
      </c>
      <c r="AC507" s="146" t="s">
        <v>2302</v>
      </c>
    </row>
    <row r="508" spans="1:29" s="4" customFormat="1">
      <c r="A508" s="4" t="s">
        <v>27</v>
      </c>
      <c r="B508" s="4" t="s">
        <v>28</v>
      </c>
      <c r="C508" s="4" t="s">
        <v>1419</v>
      </c>
      <c r="D508" s="5">
        <v>42428</v>
      </c>
      <c r="E508" s="5">
        <v>42458</v>
      </c>
      <c r="F508" s="130">
        <v>264.12</v>
      </c>
      <c r="G508" s="130">
        <v>0</v>
      </c>
      <c r="I508" s="4" t="s">
        <v>30</v>
      </c>
      <c r="K508" s="148">
        <v>940993500</v>
      </c>
      <c r="M508" s="4" t="s">
        <v>32</v>
      </c>
      <c r="N508" s="4" t="s">
        <v>186</v>
      </c>
      <c r="O508" s="4" t="s">
        <v>187</v>
      </c>
      <c r="P508" s="4" t="s">
        <v>48</v>
      </c>
      <c r="Q508" s="4">
        <v>1</v>
      </c>
      <c r="R508" s="130">
        <v>10.39</v>
      </c>
      <c r="S508" s="130">
        <f t="shared" si="24"/>
        <v>10.39</v>
      </c>
      <c r="T508" s="130">
        <f t="shared" si="25"/>
        <v>1.870000000000001</v>
      </c>
      <c r="U508" s="130">
        <v>8.52</v>
      </c>
      <c r="V508" s="130">
        <f t="shared" si="26"/>
        <v>8.52</v>
      </c>
      <c r="W508" s="5">
        <v>42434</v>
      </c>
      <c r="X508" s="4" t="s">
        <v>1265</v>
      </c>
      <c r="Y508" s="4" t="s">
        <v>1266</v>
      </c>
      <c r="Z508" s="4" t="s">
        <v>568</v>
      </c>
      <c r="AA508" s="5">
        <v>42428</v>
      </c>
      <c r="AB508" s="4" t="s">
        <v>1420</v>
      </c>
      <c r="AC508" s="146" t="s">
        <v>2302</v>
      </c>
    </row>
    <row r="509" spans="1:29" s="4" customFormat="1">
      <c r="A509" s="4" t="s">
        <v>27</v>
      </c>
      <c r="B509" s="4" t="s">
        <v>28</v>
      </c>
      <c r="C509" s="4" t="s">
        <v>1419</v>
      </c>
      <c r="D509" s="5">
        <v>42428</v>
      </c>
      <c r="E509" s="5">
        <v>42458</v>
      </c>
      <c r="F509" s="130">
        <v>0</v>
      </c>
      <c r="G509" s="130">
        <v>0</v>
      </c>
      <c r="I509" s="4" t="s">
        <v>30</v>
      </c>
      <c r="K509" s="148">
        <v>940967600</v>
      </c>
      <c r="M509" s="4" t="s">
        <v>32</v>
      </c>
      <c r="N509" s="4" t="s">
        <v>186</v>
      </c>
      <c r="O509" s="4" t="s">
        <v>187</v>
      </c>
      <c r="P509" s="4" t="s">
        <v>48</v>
      </c>
      <c r="Q509" s="4">
        <v>1</v>
      </c>
      <c r="R509" s="130">
        <v>10.39</v>
      </c>
      <c r="S509" s="130">
        <f t="shared" si="24"/>
        <v>10.39</v>
      </c>
      <c r="T509" s="130">
        <f t="shared" si="25"/>
        <v>1.870000000000001</v>
      </c>
      <c r="U509" s="130">
        <v>8.52</v>
      </c>
      <c r="V509" s="130">
        <f t="shared" si="26"/>
        <v>8.52</v>
      </c>
      <c r="W509" s="5">
        <v>42434</v>
      </c>
      <c r="X509" s="4" t="s">
        <v>1265</v>
      </c>
      <c r="Y509" s="4" t="s">
        <v>1266</v>
      </c>
      <c r="Z509" s="4" t="s">
        <v>568</v>
      </c>
      <c r="AA509" s="5">
        <v>42428</v>
      </c>
      <c r="AB509" s="4" t="s">
        <v>1421</v>
      </c>
      <c r="AC509" s="146" t="s">
        <v>2302</v>
      </c>
    </row>
    <row r="510" spans="1:29" s="4" customFormat="1">
      <c r="A510" s="4" t="s">
        <v>27</v>
      </c>
      <c r="B510" s="4" t="s">
        <v>28</v>
      </c>
      <c r="C510" s="4" t="s">
        <v>1419</v>
      </c>
      <c r="D510" s="5">
        <v>42428</v>
      </c>
      <c r="E510" s="5">
        <v>42458</v>
      </c>
      <c r="F510" s="130">
        <v>0</v>
      </c>
      <c r="G510" s="130">
        <v>0</v>
      </c>
      <c r="I510" s="4" t="s">
        <v>30</v>
      </c>
      <c r="K510" s="148">
        <v>941001600</v>
      </c>
      <c r="M510" s="4" t="s">
        <v>32</v>
      </c>
      <c r="N510" s="4" t="s">
        <v>186</v>
      </c>
      <c r="O510" s="4" t="s">
        <v>187</v>
      </c>
      <c r="P510" s="4" t="s">
        <v>48</v>
      </c>
      <c r="Q510" s="4">
        <v>1</v>
      </c>
      <c r="R510" s="130">
        <v>10.39</v>
      </c>
      <c r="S510" s="130">
        <f t="shared" si="24"/>
        <v>10.39</v>
      </c>
      <c r="T510" s="130">
        <f t="shared" si="25"/>
        <v>1.870000000000001</v>
      </c>
      <c r="U510" s="130">
        <v>8.52</v>
      </c>
      <c r="V510" s="130">
        <f t="shared" si="26"/>
        <v>8.52</v>
      </c>
      <c r="W510" s="5">
        <v>42434</v>
      </c>
      <c r="X510" s="4" t="s">
        <v>1265</v>
      </c>
      <c r="Y510" s="4" t="s">
        <v>1266</v>
      </c>
      <c r="Z510" s="4" t="s">
        <v>568</v>
      </c>
      <c r="AA510" s="5">
        <v>42428</v>
      </c>
      <c r="AB510" s="4" t="s">
        <v>1422</v>
      </c>
      <c r="AC510" s="146" t="s">
        <v>2302</v>
      </c>
    </row>
    <row r="511" spans="1:29" s="4" customFormat="1">
      <c r="A511" s="4" t="s">
        <v>27</v>
      </c>
      <c r="B511" s="4" t="s">
        <v>28</v>
      </c>
      <c r="C511" s="4" t="s">
        <v>1419</v>
      </c>
      <c r="D511" s="5">
        <v>42428</v>
      </c>
      <c r="E511" s="5">
        <v>42458</v>
      </c>
      <c r="F511" s="130">
        <v>0</v>
      </c>
      <c r="G511" s="130">
        <v>0</v>
      </c>
      <c r="I511" s="4" t="s">
        <v>30</v>
      </c>
      <c r="K511" s="148">
        <v>940979000</v>
      </c>
      <c r="M511" s="4" t="s">
        <v>32</v>
      </c>
      <c r="N511" s="4" t="s">
        <v>186</v>
      </c>
      <c r="O511" s="4" t="s">
        <v>187</v>
      </c>
      <c r="P511" s="4" t="s">
        <v>48</v>
      </c>
      <c r="Q511" s="4">
        <v>1</v>
      </c>
      <c r="R511" s="130">
        <v>10.39</v>
      </c>
      <c r="S511" s="130">
        <f t="shared" si="24"/>
        <v>10.39</v>
      </c>
      <c r="T511" s="130">
        <f t="shared" si="25"/>
        <v>1.870000000000001</v>
      </c>
      <c r="U511" s="130">
        <v>8.52</v>
      </c>
      <c r="V511" s="130">
        <f t="shared" si="26"/>
        <v>8.52</v>
      </c>
      <c r="W511" s="5">
        <v>42434</v>
      </c>
      <c r="X511" s="4" t="s">
        <v>1265</v>
      </c>
      <c r="Y511" s="4" t="s">
        <v>1266</v>
      </c>
      <c r="Z511" s="4" t="s">
        <v>568</v>
      </c>
      <c r="AA511" s="5">
        <v>42428</v>
      </c>
      <c r="AB511" s="4" t="s">
        <v>1423</v>
      </c>
      <c r="AC511" s="146" t="s">
        <v>2302</v>
      </c>
    </row>
    <row r="512" spans="1:29" s="4" customFormat="1">
      <c r="A512" s="4" t="s">
        <v>27</v>
      </c>
      <c r="B512" s="4" t="s">
        <v>28</v>
      </c>
      <c r="C512" s="4" t="s">
        <v>1419</v>
      </c>
      <c r="D512" s="5">
        <v>42428</v>
      </c>
      <c r="E512" s="5">
        <v>42458</v>
      </c>
      <c r="F512" s="130">
        <v>0</v>
      </c>
      <c r="G512" s="130">
        <v>0</v>
      </c>
      <c r="I512" s="4" t="s">
        <v>30</v>
      </c>
      <c r="K512" s="148">
        <v>940978700</v>
      </c>
      <c r="M512" s="4" t="s">
        <v>32</v>
      </c>
      <c r="N512" s="4" t="s">
        <v>186</v>
      </c>
      <c r="O512" s="4" t="s">
        <v>187</v>
      </c>
      <c r="P512" s="4" t="s">
        <v>48</v>
      </c>
      <c r="Q512" s="4">
        <v>1</v>
      </c>
      <c r="R512" s="130">
        <v>10.39</v>
      </c>
      <c r="S512" s="130">
        <f t="shared" si="24"/>
        <v>10.39</v>
      </c>
      <c r="T512" s="130">
        <f t="shared" si="25"/>
        <v>1.870000000000001</v>
      </c>
      <c r="U512" s="130">
        <v>8.52</v>
      </c>
      <c r="V512" s="130">
        <f t="shared" si="26"/>
        <v>8.52</v>
      </c>
      <c r="W512" s="5">
        <v>42434</v>
      </c>
      <c r="X512" s="4" t="s">
        <v>1265</v>
      </c>
      <c r="Y512" s="4" t="s">
        <v>1266</v>
      </c>
      <c r="Z512" s="4" t="s">
        <v>568</v>
      </c>
      <c r="AA512" s="5">
        <v>42428</v>
      </c>
      <c r="AB512" s="4" t="s">
        <v>1424</v>
      </c>
      <c r="AC512" s="146" t="s">
        <v>2302</v>
      </c>
    </row>
    <row r="513" spans="1:29" s="4" customFormat="1">
      <c r="A513" s="4" t="s">
        <v>27</v>
      </c>
      <c r="B513" s="4" t="s">
        <v>28</v>
      </c>
      <c r="C513" s="4" t="s">
        <v>1419</v>
      </c>
      <c r="D513" s="5">
        <v>42428</v>
      </c>
      <c r="E513" s="5">
        <v>42458</v>
      </c>
      <c r="F513" s="130">
        <v>0</v>
      </c>
      <c r="G513" s="130">
        <v>0</v>
      </c>
      <c r="I513" s="4" t="s">
        <v>30</v>
      </c>
      <c r="K513" s="148">
        <v>940967700</v>
      </c>
      <c r="M513" s="4" t="s">
        <v>32</v>
      </c>
      <c r="N513" s="4" t="s">
        <v>186</v>
      </c>
      <c r="O513" s="4" t="s">
        <v>187</v>
      </c>
      <c r="P513" s="4" t="s">
        <v>48</v>
      </c>
      <c r="Q513" s="4">
        <v>1</v>
      </c>
      <c r="R513" s="130">
        <v>10.39</v>
      </c>
      <c r="S513" s="130">
        <f t="shared" si="24"/>
        <v>10.39</v>
      </c>
      <c r="T513" s="130">
        <f t="shared" si="25"/>
        <v>1.870000000000001</v>
      </c>
      <c r="U513" s="130">
        <v>8.52</v>
      </c>
      <c r="V513" s="130">
        <f t="shared" si="26"/>
        <v>8.52</v>
      </c>
      <c r="W513" s="5">
        <v>42434</v>
      </c>
      <c r="X513" s="4" t="s">
        <v>1265</v>
      </c>
      <c r="Y513" s="4" t="s">
        <v>1266</v>
      </c>
      <c r="Z513" s="4" t="s">
        <v>568</v>
      </c>
      <c r="AA513" s="5">
        <v>42428</v>
      </c>
      <c r="AB513" s="4" t="s">
        <v>1425</v>
      </c>
      <c r="AC513" s="146" t="s">
        <v>2302</v>
      </c>
    </row>
    <row r="514" spans="1:29" s="4" customFormat="1">
      <c r="A514" s="4" t="s">
        <v>27</v>
      </c>
      <c r="B514" s="4" t="s">
        <v>28</v>
      </c>
      <c r="C514" s="4" t="s">
        <v>1419</v>
      </c>
      <c r="D514" s="5">
        <v>42428</v>
      </c>
      <c r="E514" s="5">
        <v>42458</v>
      </c>
      <c r="F514" s="130">
        <v>0</v>
      </c>
      <c r="G514" s="130">
        <v>0</v>
      </c>
      <c r="I514" s="4" t="s">
        <v>30</v>
      </c>
      <c r="K514" s="148">
        <v>940995000</v>
      </c>
      <c r="M514" s="4" t="s">
        <v>32</v>
      </c>
      <c r="N514" s="4" t="s">
        <v>186</v>
      </c>
      <c r="O514" s="4" t="s">
        <v>187</v>
      </c>
      <c r="P514" s="4" t="s">
        <v>48</v>
      </c>
      <c r="Q514" s="4">
        <v>1</v>
      </c>
      <c r="R514" s="130">
        <v>10.39</v>
      </c>
      <c r="S514" s="130">
        <f t="shared" si="24"/>
        <v>10.39</v>
      </c>
      <c r="T514" s="130">
        <f t="shared" si="25"/>
        <v>1.870000000000001</v>
      </c>
      <c r="U514" s="130">
        <v>8.52</v>
      </c>
      <c r="V514" s="130">
        <f t="shared" si="26"/>
        <v>8.52</v>
      </c>
      <c r="W514" s="5">
        <v>42434</v>
      </c>
      <c r="X514" s="4" t="s">
        <v>1265</v>
      </c>
      <c r="Y514" s="4" t="s">
        <v>1266</v>
      </c>
      <c r="Z514" s="4" t="s">
        <v>568</v>
      </c>
      <c r="AA514" s="5">
        <v>42428</v>
      </c>
      <c r="AB514" s="4" t="s">
        <v>1426</v>
      </c>
      <c r="AC514" s="146" t="s">
        <v>2302</v>
      </c>
    </row>
    <row r="515" spans="1:29" s="4" customFormat="1">
      <c r="A515" s="4" t="s">
        <v>27</v>
      </c>
      <c r="B515" s="4" t="s">
        <v>28</v>
      </c>
      <c r="C515" s="4" t="s">
        <v>1419</v>
      </c>
      <c r="D515" s="5">
        <v>42428</v>
      </c>
      <c r="E515" s="5">
        <v>42458</v>
      </c>
      <c r="F515" s="130">
        <v>0</v>
      </c>
      <c r="G515" s="130">
        <v>0</v>
      </c>
      <c r="I515" s="4" t="s">
        <v>30</v>
      </c>
      <c r="K515" s="148">
        <v>940995200</v>
      </c>
      <c r="M515" s="4" t="s">
        <v>32</v>
      </c>
      <c r="N515" s="4" t="s">
        <v>186</v>
      </c>
      <c r="O515" s="4" t="s">
        <v>187</v>
      </c>
      <c r="P515" s="4" t="s">
        <v>48</v>
      </c>
      <c r="Q515" s="4">
        <v>1</v>
      </c>
      <c r="R515" s="130">
        <v>10.39</v>
      </c>
      <c r="S515" s="130">
        <f t="shared" si="24"/>
        <v>10.39</v>
      </c>
      <c r="T515" s="130">
        <f t="shared" si="25"/>
        <v>1.870000000000001</v>
      </c>
      <c r="U515" s="130">
        <v>8.52</v>
      </c>
      <c r="V515" s="130">
        <f t="shared" si="26"/>
        <v>8.52</v>
      </c>
      <c r="W515" s="5">
        <v>42434</v>
      </c>
      <c r="X515" s="4" t="s">
        <v>1265</v>
      </c>
      <c r="Y515" s="4" t="s">
        <v>1266</v>
      </c>
      <c r="Z515" s="4" t="s">
        <v>568</v>
      </c>
      <c r="AA515" s="5">
        <v>42428</v>
      </c>
      <c r="AB515" s="4" t="s">
        <v>1427</v>
      </c>
      <c r="AC515" s="146" t="s">
        <v>2302</v>
      </c>
    </row>
    <row r="516" spans="1:29" s="4" customFormat="1">
      <c r="A516" s="4" t="s">
        <v>27</v>
      </c>
      <c r="B516" s="4" t="s">
        <v>28</v>
      </c>
      <c r="C516" s="4" t="s">
        <v>1419</v>
      </c>
      <c r="D516" s="5">
        <v>42428</v>
      </c>
      <c r="E516" s="5">
        <v>42458</v>
      </c>
      <c r="F516" s="130">
        <v>0</v>
      </c>
      <c r="G516" s="130">
        <v>0</v>
      </c>
      <c r="I516" s="4" t="s">
        <v>30</v>
      </c>
      <c r="K516" s="148">
        <v>940971200</v>
      </c>
      <c r="M516" s="4" t="s">
        <v>32</v>
      </c>
      <c r="N516" s="4" t="s">
        <v>186</v>
      </c>
      <c r="O516" s="4" t="s">
        <v>187</v>
      </c>
      <c r="P516" s="4" t="s">
        <v>48</v>
      </c>
      <c r="Q516" s="4">
        <v>1</v>
      </c>
      <c r="R516" s="130">
        <v>10.39</v>
      </c>
      <c r="S516" s="130">
        <f t="shared" ref="S516:S579" si="27">Q516*R516</f>
        <v>10.39</v>
      </c>
      <c r="T516" s="130">
        <f t="shared" ref="T516:T579" si="28">(R516-U516)*Q516</f>
        <v>1.870000000000001</v>
      </c>
      <c r="U516" s="130">
        <v>8.52</v>
      </c>
      <c r="V516" s="130">
        <f t="shared" ref="V516:V579" si="29">Q516*U516</f>
        <v>8.52</v>
      </c>
      <c r="W516" s="5">
        <v>42434</v>
      </c>
      <c r="X516" s="4" t="s">
        <v>1265</v>
      </c>
      <c r="Y516" s="4" t="s">
        <v>1266</v>
      </c>
      <c r="Z516" s="4" t="s">
        <v>568</v>
      </c>
      <c r="AA516" s="5">
        <v>42428</v>
      </c>
      <c r="AB516" s="4" t="s">
        <v>1428</v>
      </c>
      <c r="AC516" s="146" t="s">
        <v>2302</v>
      </c>
    </row>
    <row r="517" spans="1:29" s="4" customFormat="1">
      <c r="A517" s="4" t="s">
        <v>27</v>
      </c>
      <c r="B517" s="4" t="s">
        <v>28</v>
      </c>
      <c r="C517" s="4" t="s">
        <v>1419</v>
      </c>
      <c r="D517" s="5">
        <v>42428</v>
      </c>
      <c r="E517" s="5">
        <v>42458</v>
      </c>
      <c r="F517" s="130">
        <v>0</v>
      </c>
      <c r="G517" s="130">
        <v>0</v>
      </c>
      <c r="I517" s="4" t="s">
        <v>30</v>
      </c>
      <c r="K517" s="148">
        <v>940995900</v>
      </c>
      <c r="M517" s="4" t="s">
        <v>32</v>
      </c>
      <c r="N517" s="4" t="s">
        <v>186</v>
      </c>
      <c r="O517" s="4" t="s">
        <v>187</v>
      </c>
      <c r="P517" s="4" t="s">
        <v>48</v>
      </c>
      <c r="Q517" s="4">
        <v>1</v>
      </c>
      <c r="R517" s="130">
        <v>10.39</v>
      </c>
      <c r="S517" s="130">
        <f t="shared" si="27"/>
        <v>10.39</v>
      </c>
      <c r="T517" s="130">
        <f t="shared" si="28"/>
        <v>1.870000000000001</v>
      </c>
      <c r="U517" s="130">
        <v>8.52</v>
      </c>
      <c r="V517" s="130">
        <f t="shared" si="29"/>
        <v>8.52</v>
      </c>
      <c r="W517" s="5">
        <v>42434</v>
      </c>
      <c r="X517" s="4" t="s">
        <v>1265</v>
      </c>
      <c r="Y517" s="4" t="s">
        <v>1266</v>
      </c>
      <c r="Z517" s="4" t="s">
        <v>568</v>
      </c>
      <c r="AA517" s="5">
        <v>42428</v>
      </c>
      <c r="AB517" s="4" t="s">
        <v>1429</v>
      </c>
      <c r="AC517" s="146" t="s">
        <v>2302</v>
      </c>
    </row>
    <row r="518" spans="1:29" s="4" customFormat="1">
      <c r="A518" s="4" t="s">
        <v>27</v>
      </c>
      <c r="B518" s="4" t="s">
        <v>28</v>
      </c>
      <c r="C518" s="4" t="s">
        <v>1419</v>
      </c>
      <c r="D518" s="5">
        <v>42428</v>
      </c>
      <c r="E518" s="5">
        <v>42458</v>
      </c>
      <c r="F518" s="130">
        <v>0</v>
      </c>
      <c r="G518" s="130">
        <v>0</v>
      </c>
      <c r="I518" s="4" t="s">
        <v>30</v>
      </c>
      <c r="K518" s="148">
        <v>940983900</v>
      </c>
      <c r="M518" s="4" t="s">
        <v>32</v>
      </c>
      <c r="N518" s="4" t="s">
        <v>186</v>
      </c>
      <c r="O518" s="4" t="s">
        <v>187</v>
      </c>
      <c r="P518" s="4" t="s">
        <v>48</v>
      </c>
      <c r="Q518" s="4">
        <v>1</v>
      </c>
      <c r="R518" s="130">
        <v>10.39</v>
      </c>
      <c r="S518" s="130">
        <f t="shared" si="27"/>
        <v>10.39</v>
      </c>
      <c r="T518" s="130">
        <f t="shared" si="28"/>
        <v>1.870000000000001</v>
      </c>
      <c r="U518" s="130">
        <v>8.52</v>
      </c>
      <c r="V518" s="130">
        <f t="shared" si="29"/>
        <v>8.52</v>
      </c>
      <c r="W518" s="5">
        <v>42434</v>
      </c>
      <c r="X518" s="4" t="s">
        <v>1265</v>
      </c>
      <c r="Y518" s="4" t="s">
        <v>1266</v>
      </c>
      <c r="Z518" s="4" t="s">
        <v>568</v>
      </c>
      <c r="AA518" s="5">
        <v>42428</v>
      </c>
      <c r="AB518" s="4" t="s">
        <v>1430</v>
      </c>
      <c r="AC518" s="146" t="s">
        <v>2302</v>
      </c>
    </row>
    <row r="519" spans="1:29" s="4" customFormat="1">
      <c r="A519" s="4" t="s">
        <v>27</v>
      </c>
      <c r="B519" s="4" t="s">
        <v>28</v>
      </c>
      <c r="C519" s="4" t="s">
        <v>1419</v>
      </c>
      <c r="D519" s="5">
        <v>42428</v>
      </c>
      <c r="E519" s="5">
        <v>42458</v>
      </c>
      <c r="F519" s="130">
        <v>0</v>
      </c>
      <c r="G519" s="130">
        <v>0</v>
      </c>
      <c r="I519" s="4" t="s">
        <v>30</v>
      </c>
      <c r="K519" s="148">
        <v>940983200</v>
      </c>
      <c r="M519" s="4" t="s">
        <v>32</v>
      </c>
      <c r="N519" s="4" t="s">
        <v>186</v>
      </c>
      <c r="O519" s="4" t="s">
        <v>187</v>
      </c>
      <c r="P519" s="4" t="s">
        <v>48</v>
      </c>
      <c r="Q519" s="4">
        <v>1</v>
      </c>
      <c r="R519" s="130">
        <v>10.39</v>
      </c>
      <c r="S519" s="130">
        <f t="shared" si="27"/>
        <v>10.39</v>
      </c>
      <c r="T519" s="130">
        <f t="shared" si="28"/>
        <v>1.870000000000001</v>
      </c>
      <c r="U519" s="130">
        <v>8.52</v>
      </c>
      <c r="V519" s="130">
        <f t="shared" si="29"/>
        <v>8.52</v>
      </c>
      <c r="W519" s="5">
        <v>42434</v>
      </c>
      <c r="X519" s="4" t="s">
        <v>1265</v>
      </c>
      <c r="Y519" s="4" t="s">
        <v>1266</v>
      </c>
      <c r="Z519" s="4" t="s">
        <v>568</v>
      </c>
      <c r="AA519" s="5">
        <v>42428</v>
      </c>
      <c r="AB519" s="4" t="s">
        <v>1431</v>
      </c>
      <c r="AC519" s="146" t="s">
        <v>2302</v>
      </c>
    </row>
    <row r="520" spans="1:29" s="4" customFormat="1">
      <c r="A520" s="4" t="s">
        <v>27</v>
      </c>
      <c r="B520" s="4" t="s">
        <v>28</v>
      </c>
      <c r="C520" s="4" t="s">
        <v>1419</v>
      </c>
      <c r="D520" s="5">
        <v>42428</v>
      </c>
      <c r="E520" s="5">
        <v>42458</v>
      </c>
      <c r="F520" s="130">
        <v>0</v>
      </c>
      <c r="G520" s="130">
        <v>0</v>
      </c>
      <c r="I520" s="4" t="s">
        <v>30</v>
      </c>
      <c r="K520" s="148">
        <v>940973000</v>
      </c>
      <c r="M520" s="4" t="s">
        <v>32</v>
      </c>
      <c r="N520" s="4" t="s">
        <v>186</v>
      </c>
      <c r="O520" s="4" t="s">
        <v>187</v>
      </c>
      <c r="P520" s="4" t="s">
        <v>48</v>
      </c>
      <c r="Q520" s="4">
        <v>1</v>
      </c>
      <c r="R520" s="130">
        <v>10.39</v>
      </c>
      <c r="S520" s="130">
        <f t="shared" si="27"/>
        <v>10.39</v>
      </c>
      <c r="T520" s="130">
        <f t="shared" si="28"/>
        <v>1.870000000000001</v>
      </c>
      <c r="U520" s="130">
        <v>8.52</v>
      </c>
      <c r="V520" s="130">
        <f t="shared" si="29"/>
        <v>8.52</v>
      </c>
      <c r="W520" s="5">
        <v>42434</v>
      </c>
      <c r="X520" s="4" t="s">
        <v>1265</v>
      </c>
      <c r="Y520" s="4" t="s">
        <v>1266</v>
      </c>
      <c r="Z520" s="4" t="s">
        <v>568</v>
      </c>
      <c r="AA520" s="5">
        <v>42428</v>
      </c>
      <c r="AB520" s="4" t="s">
        <v>1432</v>
      </c>
      <c r="AC520" s="146" t="s">
        <v>2302</v>
      </c>
    </row>
    <row r="521" spans="1:29" s="4" customFormat="1">
      <c r="A521" s="4" t="s">
        <v>27</v>
      </c>
      <c r="B521" s="4" t="s">
        <v>28</v>
      </c>
      <c r="C521" s="4" t="s">
        <v>1419</v>
      </c>
      <c r="D521" s="5">
        <v>42428</v>
      </c>
      <c r="E521" s="5">
        <v>42458</v>
      </c>
      <c r="F521" s="130">
        <v>0</v>
      </c>
      <c r="G521" s="130">
        <v>0</v>
      </c>
      <c r="I521" s="4" t="s">
        <v>30</v>
      </c>
      <c r="K521" s="148">
        <v>940968600</v>
      </c>
      <c r="M521" s="4" t="s">
        <v>32</v>
      </c>
      <c r="N521" s="4" t="s">
        <v>186</v>
      </c>
      <c r="O521" s="4" t="s">
        <v>187</v>
      </c>
      <c r="P521" s="4" t="s">
        <v>48</v>
      </c>
      <c r="Q521" s="4">
        <v>1</v>
      </c>
      <c r="R521" s="130">
        <v>10.39</v>
      </c>
      <c r="S521" s="130">
        <f t="shared" si="27"/>
        <v>10.39</v>
      </c>
      <c r="T521" s="130">
        <f t="shared" si="28"/>
        <v>1.870000000000001</v>
      </c>
      <c r="U521" s="130">
        <v>8.52</v>
      </c>
      <c r="V521" s="130">
        <f t="shared" si="29"/>
        <v>8.52</v>
      </c>
      <c r="W521" s="5">
        <v>42434</v>
      </c>
      <c r="X521" s="4" t="s">
        <v>1265</v>
      </c>
      <c r="Y521" s="4" t="s">
        <v>1266</v>
      </c>
      <c r="Z521" s="4" t="s">
        <v>568</v>
      </c>
      <c r="AA521" s="5">
        <v>42428</v>
      </c>
      <c r="AB521" s="4" t="s">
        <v>1433</v>
      </c>
      <c r="AC521" s="146" t="s">
        <v>2302</v>
      </c>
    </row>
    <row r="522" spans="1:29" s="4" customFormat="1">
      <c r="A522" s="4" t="s">
        <v>27</v>
      </c>
      <c r="B522" s="4" t="s">
        <v>28</v>
      </c>
      <c r="C522" s="4" t="s">
        <v>1419</v>
      </c>
      <c r="D522" s="5">
        <v>42428</v>
      </c>
      <c r="E522" s="5">
        <v>42458</v>
      </c>
      <c r="F522" s="130">
        <v>0</v>
      </c>
      <c r="G522" s="130">
        <v>0</v>
      </c>
      <c r="I522" s="4" t="s">
        <v>30</v>
      </c>
      <c r="K522" s="148">
        <v>941002900</v>
      </c>
      <c r="M522" s="4" t="s">
        <v>32</v>
      </c>
      <c r="N522" s="4" t="s">
        <v>186</v>
      </c>
      <c r="O522" s="4" t="s">
        <v>187</v>
      </c>
      <c r="P522" s="4" t="s">
        <v>48</v>
      </c>
      <c r="Q522" s="4">
        <v>1</v>
      </c>
      <c r="R522" s="130">
        <v>10.39</v>
      </c>
      <c r="S522" s="130">
        <f t="shared" si="27"/>
        <v>10.39</v>
      </c>
      <c r="T522" s="130">
        <f t="shared" si="28"/>
        <v>1.870000000000001</v>
      </c>
      <c r="U522" s="130">
        <v>8.52</v>
      </c>
      <c r="V522" s="130">
        <f t="shared" si="29"/>
        <v>8.52</v>
      </c>
      <c r="W522" s="5">
        <v>42434</v>
      </c>
      <c r="X522" s="4" t="s">
        <v>1265</v>
      </c>
      <c r="Y522" s="4" t="s">
        <v>1266</v>
      </c>
      <c r="Z522" s="4" t="s">
        <v>568</v>
      </c>
      <c r="AA522" s="5">
        <v>42428</v>
      </c>
      <c r="AB522" s="4" t="s">
        <v>1434</v>
      </c>
      <c r="AC522" s="146" t="s">
        <v>2302</v>
      </c>
    </row>
    <row r="523" spans="1:29" s="4" customFormat="1">
      <c r="A523" s="4" t="s">
        <v>27</v>
      </c>
      <c r="B523" s="4" t="s">
        <v>28</v>
      </c>
      <c r="C523" s="4" t="s">
        <v>1419</v>
      </c>
      <c r="D523" s="5">
        <v>42428</v>
      </c>
      <c r="E523" s="5">
        <v>42458</v>
      </c>
      <c r="F523" s="130">
        <v>0</v>
      </c>
      <c r="G523" s="130">
        <v>0</v>
      </c>
      <c r="I523" s="4" t="s">
        <v>30</v>
      </c>
      <c r="K523" s="148">
        <v>940977200</v>
      </c>
      <c r="M523" s="4" t="s">
        <v>32</v>
      </c>
      <c r="N523" s="4" t="s">
        <v>186</v>
      </c>
      <c r="O523" s="4" t="s">
        <v>187</v>
      </c>
      <c r="P523" s="4" t="s">
        <v>48</v>
      </c>
      <c r="Q523" s="4">
        <v>1</v>
      </c>
      <c r="R523" s="130">
        <v>10.39</v>
      </c>
      <c r="S523" s="130">
        <f t="shared" si="27"/>
        <v>10.39</v>
      </c>
      <c r="T523" s="130">
        <f t="shared" si="28"/>
        <v>1.870000000000001</v>
      </c>
      <c r="U523" s="130">
        <v>8.52</v>
      </c>
      <c r="V523" s="130">
        <f t="shared" si="29"/>
        <v>8.52</v>
      </c>
      <c r="W523" s="5">
        <v>42434</v>
      </c>
      <c r="X523" s="4" t="s">
        <v>1265</v>
      </c>
      <c r="Y523" s="4" t="s">
        <v>1266</v>
      </c>
      <c r="Z523" s="4" t="s">
        <v>568</v>
      </c>
      <c r="AA523" s="5">
        <v>42428</v>
      </c>
      <c r="AB523" s="4" t="s">
        <v>1435</v>
      </c>
      <c r="AC523" s="146" t="s">
        <v>2302</v>
      </c>
    </row>
    <row r="524" spans="1:29" s="4" customFormat="1">
      <c r="A524" s="4" t="s">
        <v>27</v>
      </c>
      <c r="B524" s="4" t="s">
        <v>28</v>
      </c>
      <c r="C524" s="4" t="s">
        <v>1419</v>
      </c>
      <c r="D524" s="5">
        <v>42428</v>
      </c>
      <c r="E524" s="5">
        <v>42458</v>
      </c>
      <c r="F524" s="130">
        <v>0</v>
      </c>
      <c r="G524" s="130">
        <v>0</v>
      </c>
      <c r="I524" s="4" t="s">
        <v>30</v>
      </c>
      <c r="K524" s="148">
        <v>940976500</v>
      </c>
      <c r="M524" s="4" t="s">
        <v>32</v>
      </c>
      <c r="N524" s="4" t="s">
        <v>186</v>
      </c>
      <c r="O524" s="4" t="s">
        <v>187</v>
      </c>
      <c r="P524" s="4" t="s">
        <v>48</v>
      </c>
      <c r="Q524" s="4">
        <v>1</v>
      </c>
      <c r="R524" s="130">
        <v>10.39</v>
      </c>
      <c r="S524" s="130">
        <f t="shared" si="27"/>
        <v>10.39</v>
      </c>
      <c r="T524" s="130">
        <f t="shared" si="28"/>
        <v>1.870000000000001</v>
      </c>
      <c r="U524" s="130">
        <v>8.52</v>
      </c>
      <c r="V524" s="130">
        <f t="shared" si="29"/>
        <v>8.52</v>
      </c>
      <c r="W524" s="5">
        <v>42434</v>
      </c>
      <c r="X524" s="4" t="s">
        <v>1265</v>
      </c>
      <c r="Y524" s="4" t="s">
        <v>1266</v>
      </c>
      <c r="Z524" s="4" t="s">
        <v>568</v>
      </c>
      <c r="AA524" s="5">
        <v>42428</v>
      </c>
      <c r="AB524" s="4" t="s">
        <v>1436</v>
      </c>
      <c r="AC524" s="146" t="s">
        <v>2302</v>
      </c>
    </row>
    <row r="525" spans="1:29" s="4" customFormat="1">
      <c r="A525" s="4" t="s">
        <v>27</v>
      </c>
      <c r="B525" s="4" t="s">
        <v>28</v>
      </c>
      <c r="C525" s="4" t="s">
        <v>1419</v>
      </c>
      <c r="D525" s="5">
        <v>42428</v>
      </c>
      <c r="E525" s="5">
        <v>42458</v>
      </c>
      <c r="F525" s="130">
        <v>0</v>
      </c>
      <c r="G525" s="130">
        <v>0</v>
      </c>
      <c r="I525" s="4" t="s">
        <v>30</v>
      </c>
      <c r="K525" s="148">
        <v>940991100</v>
      </c>
      <c r="M525" s="4" t="s">
        <v>32</v>
      </c>
      <c r="N525" s="4" t="s">
        <v>186</v>
      </c>
      <c r="O525" s="4" t="s">
        <v>187</v>
      </c>
      <c r="P525" s="4" t="s">
        <v>48</v>
      </c>
      <c r="Q525" s="4">
        <v>1</v>
      </c>
      <c r="R525" s="130">
        <v>10.39</v>
      </c>
      <c r="S525" s="130">
        <f t="shared" si="27"/>
        <v>10.39</v>
      </c>
      <c r="T525" s="130">
        <f t="shared" si="28"/>
        <v>1.870000000000001</v>
      </c>
      <c r="U525" s="130">
        <v>8.52</v>
      </c>
      <c r="V525" s="130">
        <f t="shared" si="29"/>
        <v>8.52</v>
      </c>
      <c r="W525" s="5">
        <v>42434</v>
      </c>
      <c r="X525" s="4" t="s">
        <v>1265</v>
      </c>
      <c r="Y525" s="4" t="s">
        <v>1266</v>
      </c>
      <c r="Z525" s="4" t="s">
        <v>568</v>
      </c>
      <c r="AA525" s="5">
        <v>42428</v>
      </c>
      <c r="AB525" s="4" t="s">
        <v>1437</v>
      </c>
      <c r="AC525" s="146" t="s">
        <v>2302</v>
      </c>
    </row>
    <row r="526" spans="1:29" s="4" customFormat="1">
      <c r="A526" s="4" t="s">
        <v>27</v>
      </c>
      <c r="B526" s="4" t="s">
        <v>28</v>
      </c>
      <c r="C526" s="4" t="s">
        <v>1419</v>
      </c>
      <c r="D526" s="5">
        <v>42428</v>
      </c>
      <c r="E526" s="5">
        <v>42458</v>
      </c>
      <c r="F526" s="130">
        <v>0</v>
      </c>
      <c r="G526" s="130">
        <v>0</v>
      </c>
      <c r="I526" s="4" t="s">
        <v>30</v>
      </c>
      <c r="K526" s="148">
        <v>940977000</v>
      </c>
      <c r="M526" s="4" t="s">
        <v>32</v>
      </c>
      <c r="N526" s="4" t="s">
        <v>186</v>
      </c>
      <c r="O526" s="4" t="s">
        <v>187</v>
      </c>
      <c r="P526" s="4" t="s">
        <v>48</v>
      </c>
      <c r="Q526" s="4">
        <v>1</v>
      </c>
      <c r="R526" s="130">
        <v>10.39</v>
      </c>
      <c r="S526" s="130">
        <f t="shared" si="27"/>
        <v>10.39</v>
      </c>
      <c r="T526" s="130">
        <f t="shared" si="28"/>
        <v>1.870000000000001</v>
      </c>
      <c r="U526" s="130">
        <v>8.52</v>
      </c>
      <c r="V526" s="130">
        <f t="shared" si="29"/>
        <v>8.52</v>
      </c>
      <c r="W526" s="5">
        <v>42434</v>
      </c>
      <c r="X526" s="4" t="s">
        <v>1265</v>
      </c>
      <c r="Y526" s="4" t="s">
        <v>1266</v>
      </c>
      <c r="Z526" s="4" t="s">
        <v>568</v>
      </c>
      <c r="AA526" s="5">
        <v>42428</v>
      </c>
      <c r="AB526" s="4" t="s">
        <v>1438</v>
      </c>
      <c r="AC526" s="146" t="s">
        <v>2302</v>
      </c>
    </row>
    <row r="527" spans="1:29" s="4" customFormat="1">
      <c r="A527" s="4" t="s">
        <v>27</v>
      </c>
      <c r="B527" s="4" t="s">
        <v>28</v>
      </c>
      <c r="C527" s="4" t="s">
        <v>1419</v>
      </c>
      <c r="D527" s="5">
        <v>42428</v>
      </c>
      <c r="E527" s="5">
        <v>42458</v>
      </c>
      <c r="F527" s="130">
        <v>0</v>
      </c>
      <c r="G527" s="130">
        <v>0</v>
      </c>
      <c r="I527" s="4" t="s">
        <v>30</v>
      </c>
      <c r="K527" s="148">
        <v>940968300</v>
      </c>
      <c r="M527" s="4" t="s">
        <v>32</v>
      </c>
      <c r="N527" s="4" t="s">
        <v>186</v>
      </c>
      <c r="O527" s="4" t="s">
        <v>187</v>
      </c>
      <c r="P527" s="4" t="s">
        <v>48</v>
      </c>
      <c r="Q527" s="4">
        <v>1</v>
      </c>
      <c r="R527" s="130">
        <v>10.39</v>
      </c>
      <c r="S527" s="130">
        <f t="shared" si="27"/>
        <v>10.39</v>
      </c>
      <c r="T527" s="130">
        <f t="shared" si="28"/>
        <v>1.870000000000001</v>
      </c>
      <c r="U527" s="130">
        <v>8.52</v>
      </c>
      <c r="V527" s="130">
        <f t="shared" si="29"/>
        <v>8.52</v>
      </c>
      <c r="W527" s="5">
        <v>42434</v>
      </c>
      <c r="X527" s="4" t="s">
        <v>1265</v>
      </c>
      <c r="Y527" s="4" t="s">
        <v>1266</v>
      </c>
      <c r="Z527" s="4" t="s">
        <v>568</v>
      </c>
      <c r="AA527" s="5">
        <v>42428</v>
      </c>
      <c r="AB527" s="4" t="s">
        <v>1439</v>
      </c>
      <c r="AC527" s="146" t="s">
        <v>2302</v>
      </c>
    </row>
    <row r="528" spans="1:29" s="4" customFormat="1">
      <c r="A528" s="4" t="s">
        <v>27</v>
      </c>
      <c r="B528" s="4" t="s">
        <v>28</v>
      </c>
      <c r="C528" s="4" t="s">
        <v>1419</v>
      </c>
      <c r="D528" s="5">
        <v>42428</v>
      </c>
      <c r="E528" s="5">
        <v>42458</v>
      </c>
      <c r="F528" s="130">
        <v>0</v>
      </c>
      <c r="G528" s="130">
        <v>0</v>
      </c>
      <c r="I528" s="4" t="s">
        <v>30</v>
      </c>
      <c r="K528" s="148">
        <v>940977400</v>
      </c>
      <c r="M528" s="4" t="s">
        <v>32</v>
      </c>
      <c r="N528" s="4" t="s">
        <v>186</v>
      </c>
      <c r="O528" s="4" t="s">
        <v>187</v>
      </c>
      <c r="P528" s="4" t="s">
        <v>48</v>
      </c>
      <c r="Q528" s="4">
        <v>1</v>
      </c>
      <c r="R528" s="130">
        <v>10.39</v>
      </c>
      <c r="S528" s="130">
        <f t="shared" si="27"/>
        <v>10.39</v>
      </c>
      <c r="T528" s="130">
        <f t="shared" si="28"/>
        <v>1.870000000000001</v>
      </c>
      <c r="U528" s="130">
        <v>8.52</v>
      </c>
      <c r="V528" s="130">
        <f t="shared" si="29"/>
        <v>8.52</v>
      </c>
      <c r="W528" s="5">
        <v>42434</v>
      </c>
      <c r="X528" s="4" t="s">
        <v>1265</v>
      </c>
      <c r="Y528" s="4" t="s">
        <v>1266</v>
      </c>
      <c r="Z528" s="4" t="s">
        <v>568</v>
      </c>
      <c r="AA528" s="5">
        <v>42428</v>
      </c>
      <c r="AB528" s="4" t="s">
        <v>1440</v>
      </c>
      <c r="AC528" s="146" t="s">
        <v>2302</v>
      </c>
    </row>
    <row r="529" spans="1:29" s="4" customFormat="1">
      <c r="A529" s="4" t="s">
        <v>27</v>
      </c>
      <c r="B529" s="4" t="s">
        <v>28</v>
      </c>
      <c r="C529" s="4" t="s">
        <v>1419</v>
      </c>
      <c r="D529" s="5">
        <v>42428</v>
      </c>
      <c r="E529" s="5">
        <v>42458</v>
      </c>
      <c r="F529" s="130">
        <v>0</v>
      </c>
      <c r="G529" s="130">
        <v>0</v>
      </c>
      <c r="I529" s="4" t="s">
        <v>30</v>
      </c>
      <c r="K529" s="148">
        <v>940970300</v>
      </c>
      <c r="M529" s="4" t="s">
        <v>32</v>
      </c>
      <c r="N529" s="4" t="s">
        <v>186</v>
      </c>
      <c r="O529" s="4" t="s">
        <v>187</v>
      </c>
      <c r="P529" s="4" t="s">
        <v>48</v>
      </c>
      <c r="Q529" s="4">
        <v>1</v>
      </c>
      <c r="R529" s="130">
        <v>10.39</v>
      </c>
      <c r="S529" s="130">
        <f t="shared" si="27"/>
        <v>10.39</v>
      </c>
      <c r="T529" s="130">
        <f t="shared" si="28"/>
        <v>1.870000000000001</v>
      </c>
      <c r="U529" s="130">
        <v>8.52</v>
      </c>
      <c r="V529" s="130">
        <f t="shared" si="29"/>
        <v>8.52</v>
      </c>
      <c r="W529" s="5">
        <v>42434</v>
      </c>
      <c r="X529" s="4" t="s">
        <v>1265</v>
      </c>
      <c r="Y529" s="4" t="s">
        <v>1266</v>
      </c>
      <c r="Z529" s="4" t="s">
        <v>568</v>
      </c>
      <c r="AA529" s="5">
        <v>42428</v>
      </c>
      <c r="AB529" s="4" t="s">
        <v>1441</v>
      </c>
      <c r="AC529" s="146" t="s">
        <v>2302</v>
      </c>
    </row>
    <row r="530" spans="1:29" s="4" customFormat="1">
      <c r="A530" s="4" t="s">
        <v>27</v>
      </c>
      <c r="B530" s="4" t="s">
        <v>28</v>
      </c>
      <c r="C530" s="4" t="s">
        <v>1419</v>
      </c>
      <c r="D530" s="5">
        <v>42428</v>
      </c>
      <c r="E530" s="5">
        <v>42458</v>
      </c>
      <c r="F530" s="130">
        <v>0</v>
      </c>
      <c r="G530" s="130">
        <v>0</v>
      </c>
      <c r="I530" s="4" t="s">
        <v>30</v>
      </c>
      <c r="K530" s="148">
        <v>940973600</v>
      </c>
      <c r="M530" s="4" t="s">
        <v>32</v>
      </c>
      <c r="N530" s="4" t="s">
        <v>186</v>
      </c>
      <c r="O530" s="4" t="s">
        <v>187</v>
      </c>
      <c r="P530" s="4" t="s">
        <v>48</v>
      </c>
      <c r="Q530" s="4">
        <v>1</v>
      </c>
      <c r="R530" s="130">
        <v>10.39</v>
      </c>
      <c r="S530" s="130">
        <f t="shared" si="27"/>
        <v>10.39</v>
      </c>
      <c r="T530" s="130">
        <f t="shared" si="28"/>
        <v>1.870000000000001</v>
      </c>
      <c r="U530" s="130">
        <v>8.52</v>
      </c>
      <c r="V530" s="130">
        <f t="shared" si="29"/>
        <v>8.52</v>
      </c>
      <c r="W530" s="5">
        <v>42434</v>
      </c>
      <c r="X530" s="4" t="s">
        <v>1265</v>
      </c>
      <c r="Y530" s="4" t="s">
        <v>1266</v>
      </c>
      <c r="Z530" s="4" t="s">
        <v>568</v>
      </c>
      <c r="AA530" s="5">
        <v>42428</v>
      </c>
      <c r="AB530" s="4" t="s">
        <v>1442</v>
      </c>
      <c r="AC530" s="146" t="s">
        <v>2302</v>
      </c>
    </row>
    <row r="531" spans="1:29" s="4" customFormat="1">
      <c r="A531" s="4" t="s">
        <v>27</v>
      </c>
      <c r="B531" s="4" t="s">
        <v>28</v>
      </c>
      <c r="C531" s="4" t="s">
        <v>1419</v>
      </c>
      <c r="D531" s="5">
        <v>42428</v>
      </c>
      <c r="E531" s="5">
        <v>42458</v>
      </c>
      <c r="F531" s="130">
        <v>0</v>
      </c>
      <c r="G531" s="130">
        <v>0</v>
      </c>
      <c r="I531" s="4" t="s">
        <v>30</v>
      </c>
      <c r="K531" s="148">
        <v>940969500</v>
      </c>
      <c r="M531" s="4" t="s">
        <v>32</v>
      </c>
      <c r="N531" s="4" t="s">
        <v>186</v>
      </c>
      <c r="O531" s="4" t="s">
        <v>187</v>
      </c>
      <c r="P531" s="4" t="s">
        <v>48</v>
      </c>
      <c r="Q531" s="4">
        <v>1</v>
      </c>
      <c r="R531" s="130">
        <v>10.39</v>
      </c>
      <c r="S531" s="130">
        <f t="shared" si="27"/>
        <v>10.39</v>
      </c>
      <c r="T531" s="130">
        <f t="shared" si="28"/>
        <v>1.870000000000001</v>
      </c>
      <c r="U531" s="130">
        <v>8.52</v>
      </c>
      <c r="V531" s="130">
        <f t="shared" si="29"/>
        <v>8.52</v>
      </c>
      <c r="W531" s="5">
        <v>42434</v>
      </c>
      <c r="X531" s="4" t="s">
        <v>1265</v>
      </c>
      <c r="Y531" s="4" t="s">
        <v>1266</v>
      </c>
      <c r="Z531" s="4" t="s">
        <v>568</v>
      </c>
      <c r="AA531" s="5">
        <v>42428</v>
      </c>
      <c r="AB531" s="4" t="s">
        <v>1443</v>
      </c>
      <c r="AC531" s="146" t="s">
        <v>2302</v>
      </c>
    </row>
    <row r="532" spans="1:29" s="4" customFormat="1">
      <c r="A532" s="4" t="s">
        <v>27</v>
      </c>
      <c r="B532" s="4" t="s">
        <v>28</v>
      </c>
      <c r="C532" s="4" t="s">
        <v>1419</v>
      </c>
      <c r="D532" s="5">
        <v>42428</v>
      </c>
      <c r="E532" s="5">
        <v>42458</v>
      </c>
      <c r="F532" s="130">
        <v>0</v>
      </c>
      <c r="G532" s="130">
        <v>0</v>
      </c>
      <c r="I532" s="4" t="s">
        <v>30</v>
      </c>
      <c r="K532" s="148">
        <v>940973400</v>
      </c>
      <c r="M532" s="4" t="s">
        <v>32</v>
      </c>
      <c r="N532" s="4" t="s">
        <v>186</v>
      </c>
      <c r="O532" s="4" t="s">
        <v>187</v>
      </c>
      <c r="P532" s="4" t="s">
        <v>48</v>
      </c>
      <c r="Q532" s="4">
        <v>1</v>
      </c>
      <c r="R532" s="130">
        <v>10.39</v>
      </c>
      <c r="S532" s="130">
        <f t="shared" si="27"/>
        <v>10.39</v>
      </c>
      <c r="T532" s="130">
        <f t="shared" si="28"/>
        <v>1.870000000000001</v>
      </c>
      <c r="U532" s="130">
        <v>8.52</v>
      </c>
      <c r="V532" s="130">
        <f t="shared" si="29"/>
        <v>8.52</v>
      </c>
      <c r="W532" s="5">
        <v>42434</v>
      </c>
      <c r="X532" s="4" t="s">
        <v>1265</v>
      </c>
      <c r="Y532" s="4" t="s">
        <v>1266</v>
      </c>
      <c r="Z532" s="4" t="s">
        <v>568</v>
      </c>
      <c r="AA532" s="5">
        <v>42428</v>
      </c>
      <c r="AB532" s="4" t="s">
        <v>1444</v>
      </c>
      <c r="AC532" s="146" t="s">
        <v>2302</v>
      </c>
    </row>
    <row r="533" spans="1:29" s="4" customFormat="1">
      <c r="A533" s="4" t="s">
        <v>27</v>
      </c>
      <c r="B533" s="4" t="s">
        <v>28</v>
      </c>
      <c r="C533" s="4" t="s">
        <v>1419</v>
      </c>
      <c r="D533" s="5">
        <v>42428</v>
      </c>
      <c r="E533" s="5">
        <v>42458</v>
      </c>
      <c r="F533" s="130">
        <v>0</v>
      </c>
      <c r="G533" s="130">
        <v>0</v>
      </c>
      <c r="I533" s="4" t="s">
        <v>30</v>
      </c>
      <c r="K533" s="148">
        <v>941004200</v>
      </c>
      <c r="M533" s="4" t="s">
        <v>32</v>
      </c>
      <c r="N533" s="4" t="s">
        <v>186</v>
      </c>
      <c r="O533" s="4" t="s">
        <v>187</v>
      </c>
      <c r="P533" s="4" t="s">
        <v>48</v>
      </c>
      <c r="Q533" s="4">
        <v>1</v>
      </c>
      <c r="R533" s="130">
        <v>10.39</v>
      </c>
      <c r="S533" s="130">
        <f t="shared" si="27"/>
        <v>10.39</v>
      </c>
      <c r="T533" s="130">
        <f t="shared" si="28"/>
        <v>1.870000000000001</v>
      </c>
      <c r="U533" s="130">
        <v>8.52</v>
      </c>
      <c r="V533" s="130">
        <f t="shared" si="29"/>
        <v>8.52</v>
      </c>
      <c r="W533" s="5">
        <v>42434</v>
      </c>
      <c r="X533" s="4" t="s">
        <v>1265</v>
      </c>
      <c r="Y533" s="4" t="s">
        <v>1266</v>
      </c>
      <c r="Z533" s="4" t="s">
        <v>568</v>
      </c>
      <c r="AA533" s="5">
        <v>42428</v>
      </c>
      <c r="AB533" s="4" t="s">
        <v>1445</v>
      </c>
      <c r="AC533" s="146" t="s">
        <v>2302</v>
      </c>
    </row>
    <row r="534" spans="1:29" s="4" customFormat="1">
      <c r="A534" s="4" t="s">
        <v>27</v>
      </c>
      <c r="B534" s="4" t="s">
        <v>28</v>
      </c>
      <c r="C534" s="4" t="s">
        <v>1419</v>
      </c>
      <c r="D534" s="5">
        <v>42428</v>
      </c>
      <c r="E534" s="5">
        <v>42458</v>
      </c>
      <c r="F534" s="130">
        <v>0</v>
      </c>
      <c r="G534" s="130">
        <v>0</v>
      </c>
      <c r="I534" s="4" t="s">
        <v>30</v>
      </c>
      <c r="K534" s="148">
        <v>940997800</v>
      </c>
      <c r="M534" s="4" t="s">
        <v>32</v>
      </c>
      <c r="N534" s="4" t="s">
        <v>186</v>
      </c>
      <c r="O534" s="4" t="s">
        <v>187</v>
      </c>
      <c r="P534" s="4" t="s">
        <v>48</v>
      </c>
      <c r="Q534" s="4">
        <v>1</v>
      </c>
      <c r="R534" s="130">
        <v>10.39</v>
      </c>
      <c r="S534" s="130">
        <f t="shared" si="27"/>
        <v>10.39</v>
      </c>
      <c r="T534" s="130">
        <f t="shared" si="28"/>
        <v>1.870000000000001</v>
      </c>
      <c r="U534" s="130">
        <v>8.52</v>
      </c>
      <c r="V534" s="130">
        <f t="shared" si="29"/>
        <v>8.52</v>
      </c>
      <c r="W534" s="5">
        <v>42434</v>
      </c>
      <c r="X534" s="4" t="s">
        <v>1265</v>
      </c>
      <c r="Y534" s="4" t="s">
        <v>1266</v>
      </c>
      <c r="Z534" s="4" t="s">
        <v>568</v>
      </c>
      <c r="AA534" s="5">
        <v>42428</v>
      </c>
      <c r="AB534" s="4" t="s">
        <v>1446</v>
      </c>
      <c r="AC534" s="146" t="s">
        <v>2302</v>
      </c>
    </row>
    <row r="535" spans="1:29" s="4" customFormat="1">
      <c r="A535" s="4" t="s">
        <v>27</v>
      </c>
      <c r="B535" s="4" t="s">
        <v>28</v>
      </c>
      <c r="C535" s="4" t="s">
        <v>1419</v>
      </c>
      <c r="D535" s="5">
        <v>42428</v>
      </c>
      <c r="E535" s="5">
        <v>42458</v>
      </c>
      <c r="F535" s="130">
        <v>0</v>
      </c>
      <c r="G535" s="130">
        <v>0</v>
      </c>
      <c r="I535" s="4" t="s">
        <v>30</v>
      </c>
      <c r="K535" s="148">
        <v>940973300</v>
      </c>
      <c r="M535" s="4" t="s">
        <v>32</v>
      </c>
      <c r="N535" s="4" t="s">
        <v>186</v>
      </c>
      <c r="O535" s="4" t="s">
        <v>187</v>
      </c>
      <c r="P535" s="4" t="s">
        <v>48</v>
      </c>
      <c r="Q535" s="4">
        <v>1</v>
      </c>
      <c r="R535" s="130">
        <v>10.39</v>
      </c>
      <c r="S535" s="130">
        <f t="shared" si="27"/>
        <v>10.39</v>
      </c>
      <c r="T535" s="130">
        <f t="shared" si="28"/>
        <v>1.870000000000001</v>
      </c>
      <c r="U535" s="130">
        <v>8.52</v>
      </c>
      <c r="V535" s="130">
        <f t="shared" si="29"/>
        <v>8.52</v>
      </c>
      <c r="W535" s="5">
        <v>42434</v>
      </c>
      <c r="X535" s="4" t="s">
        <v>1265</v>
      </c>
      <c r="Y535" s="4" t="s">
        <v>1266</v>
      </c>
      <c r="Z535" s="4" t="s">
        <v>568</v>
      </c>
      <c r="AA535" s="5">
        <v>42428</v>
      </c>
      <c r="AB535" s="4" t="s">
        <v>1447</v>
      </c>
      <c r="AC535" s="146" t="s">
        <v>2302</v>
      </c>
    </row>
    <row r="536" spans="1:29" s="4" customFormat="1">
      <c r="A536" s="4" t="s">
        <v>27</v>
      </c>
      <c r="B536" s="4" t="s">
        <v>28</v>
      </c>
      <c r="C536" s="4" t="s">
        <v>1419</v>
      </c>
      <c r="D536" s="5">
        <v>42428</v>
      </c>
      <c r="E536" s="5">
        <v>42458</v>
      </c>
      <c r="F536" s="130">
        <v>0</v>
      </c>
      <c r="G536" s="130">
        <v>0</v>
      </c>
      <c r="I536" s="4" t="s">
        <v>30</v>
      </c>
      <c r="K536" s="148">
        <v>940988100</v>
      </c>
      <c r="M536" s="4" t="s">
        <v>32</v>
      </c>
      <c r="N536" s="4" t="s">
        <v>186</v>
      </c>
      <c r="O536" s="4" t="s">
        <v>187</v>
      </c>
      <c r="P536" s="4" t="s">
        <v>48</v>
      </c>
      <c r="Q536" s="4">
        <v>1</v>
      </c>
      <c r="R536" s="130">
        <v>10.39</v>
      </c>
      <c r="S536" s="130">
        <f t="shared" si="27"/>
        <v>10.39</v>
      </c>
      <c r="T536" s="130">
        <f t="shared" si="28"/>
        <v>1.870000000000001</v>
      </c>
      <c r="U536" s="130">
        <v>8.52</v>
      </c>
      <c r="V536" s="130">
        <f t="shared" si="29"/>
        <v>8.52</v>
      </c>
      <c r="W536" s="5">
        <v>42434</v>
      </c>
      <c r="X536" s="4" t="s">
        <v>1265</v>
      </c>
      <c r="Y536" s="4" t="s">
        <v>1266</v>
      </c>
      <c r="Z536" s="4" t="s">
        <v>568</v>
      </c>
      <c r="AA536" s="5">
        <v>42428</v>
      </c>
      <c r="AB536" s="4" t="s">
        <v>1448</v>
      </c>
      <c r="AC536" s="146" t="s">
        <v>2302</v>
      </c>
    </row>
    <row r="537" spans="1:29" s="4" customFormat="1">
      <c r="A537" s="4" t="s">
        <v>27</v>
      </c>
      <c r="B537" s="4" t="s">
        <v>28</v>
      </c>
      <c r="C537" s="4" t="s">
        <v>1419</v>
      </c>
      <c r="D537" s="5">
        <v>42428</v>
      </c>
      <c r="E537" s="5">
        <v>42458</v>
      </c>
      <c r="F537" s="130">
        <v>0</v>
      </c>
      <c r="G537" s="130">
        <v>0</v>
      </c>
      <c r="I537" s="4" t="s">
        <v>30</v>
      </c>
      <c r="K537" s="148">
        <v>940998600</v>
      </c>
      <c r="M537" s="4" t="s">
        <v>32</v>
      </c>
      <c r="N537" s="4" t="s">
        <v>186</v>
      </c>
      <c r="O537" s="4" t="s">
        <v>187</v>
      </c>
      <c r="P537" s="4" t="s">
        <v>48</v>
      </c>
      <c r="Q537" s="4">
        <v>1</v>
      </c>
      <c r="R537" s="130">
        <v>10.39</v>
      </c>
      <c r="S537" s="130">
        <f t="shared" si="27"/>
        <v>10.39</v>
      </c>
      <c r="T537" s="130">
        <f t="shared" si="28"/>
        <v>1.870000000000001</v>
      </c>
      <c r="U537" s="130">
        <v>8.52</v>
      </c>
      <c r="V537" s="130">
        <f t="shared" si="29"/>
        <v>8.52</v>
      </c>
      <c r="W537" s="5">
        <v>42434</v>
      </c>
      <c r="X537" s="4" t="s">
        <v>1265</v>
      </c>
      <c r="Y537" s="4" t="s">
        <v>1266</v>
      </c>
      <c r="Z537" s="4" t="s">
        <v>568</v>
      </c>
      <c r="AA537" s="5">
        <v>42428</v>
      </c>
      <c r="AB537" s="4" t="s">
        <v>1449</v>
      </c>
      <c r="AC537" s="146" t="s">
        <v>2302</v>
      </c>
    </row>
    <row r="538" spans="1:29" s="4" customFormat="1">
      <c r="A538" s="4" t="s">
        <v>27</v>
      </c>
      <c r="B538" s="4" t="s">
        <v>28</v>
      </c>
      <c r="C538" s="4" t="s">
        <v>1419</v>
      </c>
      <c r="D538" s="5">
        <v>42428</v>
      </c>
      <c r="E538" s="5">
        <v>42458</v>
      </c>
      <c r="F538" s="130">
        <v>0</v>
      </c>
      <c r="G538" s="130">
        <v>0</v>
      </c>
      <c r="I538" s="4" t="s">
        <v>30</v>
      </c>
      <c r="K538" s="148">
        <v>941004500</v>
      </c>
      <c r="M538" s="4" t="s">
        <v>32</v>
      </c>
      <c r="N538" s="4" t="s">
        <v>186</v>
      </c>
      <c r="O538" s="4" t="s">
        <v>187</v>
      </c>
      <c r="P538" s="4" t="s">
        <v>48</v>
      </c>
      <c r="Q538" s="4">
        <v>1</v>
      </c>
      <c r="R538" s="130">
        <v>10.39</v>
      </c>
      <c r="S538" s="130">
        <f t="shared" si="27"/>
        <v>10.39</v>
      </c>
      <c r="T538" s="130">
        <f t="shared" si="28"/>
        <v>1.870000000000001</v>
      </c>
      <c r="U538" s="130">
        <v>8.52</v>
      </c>
      <c r="V538" s="130">
        <f t="shared" si="29"/>
        <v>8.52</v>
      </c>
      <c r="W538" s="5">
        <v>42434</v>
      </c>
      <c r="X538" s="4" t="s">
        <v>1265</v>
      </c>
      <c r="Y538" s="4" t="s">
        <v>1266</v>
      </c>
      <c r="Z538" s="4" t="s">
        <v>568</v>
      </c>
      <c r="AA538" s="5">
        <v>42428</v>
      </c>
      <c r="AB538" s="4" t="s">
        <v>1450</v>
      </c>
      <c r="AC538" s="146" t="s">
        <v>2302</v>
      </c>
    </row>
    <row r="540" spans="1:29" s="74" customFormat="1">
      <c r="B540" s="74" t="s">
        <v>2146</v>
      </c>
      <c r="F540" s="11">
        <f>SUM(F68:F539)</f>
        <v>7872.97</v>
      </c>
      <c r="G540" s="11"/>
      <c r="K540" s="15"/>
      <c r="Q540" s="74">
        <f>SUM(Q68:Q539)</f>
        <v>1163</v>
      </c>
      <c r="R540" s="11"/>
      <c r="S540" s="11">
        <f>SUM(S68:S539)</f>
        <v>9601.5200000000114</v>
      </c>
      <c r="T540" s="11">
        <f>SUM(T68:T539)</f>
        <v>1728.5499999999877</v>
      </c>
      <c r="U540" s="11"/>
      <c r="V540" s="11">
        <f>SUM(V68:V539)</f>
        <v>7872.9700000000612</v>
      </c>
      <c r="AC540" s="131"/>
    </row>
    <row r="542" spans="1:29" s="74" customFormat="1">
      <c r="B542" s="76" t="s">
        <v>2264</v>
      </c>
      <c r="C542" s="76"/>
      <c r="D542" s="75"/>
      <c r="E542" s="75"/>
      <c r="F542" s="12">
        <f>SUM(F540,F65)</f>
        <v>7438.72</v>
      </c>
      <c r="G542" s="11"/>
      <c r="K542" s="15"/>
      <c r="O542" s="11"/>
      <c r="P542" s="11"/>
      <c r="R542" s="11"/>
      <c r="S542" s="11"/>
      <c r="AC542" s="131"/>
    </row>
    <row r="543" spans="1:29" s="20" customFormat="1">
      <c r="A543" s="73" t="s">
        <v>27</v>
      </c>
      <c r="B543" s="73" t="s">
        <v>28</v>
      </c>
      <c r="C543" s="16" t="s">
        <v>2267</v>
      </c>
      <c r="D543" s="17">
        <v>42460</v>
      </c>
      <c r="E543" s="17">
        <v>42460</v>
      </c>
      <c r="F543" s="18">
        <f>D551</f>
        <v>-1487.7440000000001</v>
      </c>
      <c r="G543" s="19"/>
      <c r="K543" s="21"/>
      <c r="O543" s="19"/>
      <c r="P543" s="19"/>
      <c r="R543" s="19"/>
      <c r="S543" s="19"/>
      <c r="AC543" s="144"/>
    </row>
    <row r="544" spans="1:29" s="20" customFormat="1">
      <c r="A544" s="73" t="s">
        <v>27</v>
      </c>
      <c r="B544" s="73" t="s">
        <v>28</v>
      </c>
      <c r="C544" s="16" t="s">
        <v>2268</v>
      </c>
      <c r="D544" s="56">
        <v>42185</v>
      </c>
      <c r="E544" s="56">
        <f>D544+270</f>
        <v>42455</v>
      </c>
      <c r="F544" s="18">
        <f>'Return Reserves'!D16</f>
        <v>5043.3599999999997</v>
      </c>
      <c r="G544" s="19"/>
      <c r="K544" s="21"/>
      <c r="O544" s="19"/>
      <c r="P544" s="19"/>
      <c r="R544" s="19"/>
      <c r="S544" s="19"/>
      <c r="AC544" s="144"/>
    </row>
    <row r="545" spans="1:29" s="20" customFormat="1">
      <c r="A545" s="73" t="s">
        <v>27</v>
      </c>
      <c r="B545" s="73" t="s">
        <v>28</v>
      </c>
      <c r="C545" s="16" t="s">
        <v>2300</v>
      </c>
      <c r="D545" s="56">
        <v>42460</v>
      </c>
      <c r="E545" s="56">
        <v>42460</v>
      </c>
      <c r="F545" s="18">
        <f>-'Ad Grid'!X13</f>
        <v>-16.5</v>
      </c>
      <c r="G545" s="19"/>
      <c r="K545" s="21"/>
      <c r="O545" s="19"/>
      <c r="P545" s="19"/>
      <c r="R545" s="19"/>
      <c r="S545" s="19"/>
      <c r="AC545" s="144"/>
    </row>
    <row r="546" spans="1:29" s="16" customFormat="1">
      <c r="A546" s="73" t="s">
        <v>27</v>
      </c>
      <c r="B546" s="73" t="s">
        <v>28</v>
      </c>
      <c r="C546" s="16" t="s">
        <v>2270</v>
      </c>
      <c r="D546" s="17">
        <v>42460</v>
      </c>
      <c r="E546" s="17">
        <v>42460</v>
      </c>
      <c r="F546" s="7">
        <f>V65</f>
        <v>-23.800000000000018</v>
      </c>
      <c r="G546" s="7"/>
      <c r="K546" s="22"/>
      <c r="O546" s="7"/>
      <c r="P546" s="7"/>
      <c r="R546" s="7"/>
      <c r="S546" s="7"/>
      <c r="AC546" s="24"/>
    </row>
    <row r="547" spans="1:29" s="16" customFormat="1">
      <c r="B547" s="76" t="s">
        <v>2265</v>
      </c>
      <c r="C547" s="76"/>
      <c r="D547" s="23"/>
      <c r="E547" s="23"/>
      <c r="F547" s="12">
        <f>SUM(F542:F546)</f>
        <v>10954.036</v>
      </c>
      <c r="G547" s="7"/>
      <c r="J547" s="16" t="s">
        <v>2148</v>
      </c>
      <c r="K547" s="22"/>
      <c r="O547" s="7"/>
      <c r="P547" s="7"/>
      <c r="Q547" s="7"/>
      <c r="R547" s="7"/>
      <c r="S547" s="7"/>
      <c r="AC547" s="24"/>
    </row>
    <row r="548" spans="1:29" s="16" customFormat="1">
      <c r="D548" s="24"/>
      <c r="E548" s="24"/>
      <c r="F548" s="7"/>
      <c r="G548" s="7"/>
      <c r="K548" s="22"/>
      <c r="O548" s="7"/>
      <c r="P548" s="7"/>
      <c r="Q548" s="7"/>
      <c r="R548" s="7"/>
      <c r="S548" s="7"/>
      <c r="AC548" s="24"/>
    </row>
    <row r="549" spans="1:29" s="34" customFormat="1">
      <c r="A549" s="16"/>
      <c r="B549" s="25" t="s">
        <v>2149</v>
      </c>
      <c r="C549" s="26"/>
      <c r="D549" s="27"/>
      <c r="E549" s="24"/>
      <c r="F549" s="73"/>
      <c r="G549" s="28"/>
      <c r="H549" s="29"/>
      <c r="I549" s="29"/>
      <c r="J549" s="129"/>
      <c r="K549" s="31"/>
      <c r="L549" s="129"/>
      <c r="M549" s="31"/>
      <c r="N549" s="32"/>
      <c r="O549" s="33"/>
      <c r="P549" s="33"/>
      <c r="Q549" s="33"/>
      <c r="R549" s="33"/>
      <c r="S549" s="33"/>
      <c r="AC549" s="145"/>
    </row>
    <row r="550" spans="1:29" s="34" customFormat="1">
      <c r="A550" s="16"/>
      <c r="B550" s="35" t="s">
        <v>2266</v>
      </c>
      <c r="C550" s="36"/>
      <c r="D550" s="37">
        <f>F542</f>
        <v>7438.72</v>
      </c>
      <c r="E550" s="24"/>
      <c r="F550" s="73"/>
      <c r="G550" s="28"/>
      <c r="H550" s="29"/>
      <c r="I550" s="29"/>
      <c r="J550" s="129"/>
      <c r="K550" s="31"/>
      <c r="L550" s="129"/>
      <c r="M550" s="31"/>
      <c r="N550" s="32"/>
      <c r="O550" s="33"/>
      <c r="P550" s="33"/>
      <c r="Q550" s="33"/>
      <c r="R550" s="33"/>
      <c r="S550" s="33"/>
      <c r="AC550" s="145"/>
    </row>
    <row r="551" spans="1:29" s="4" customFormat="1">
      <c r="A551" s="16"/>
      <c r="B551" s="35" t="s">
        <v>2150</v>
      </c>
      <c r="C551" s="36"/>
      <c r="D551" s="37">
        <f>-D550*20%</f>
        <v>-1487.7440000000001</v>
      </c>
      <c r="E551" s="24"/>
      <c r="F551" s="73"/>
      <c r="G551" s="38"/>
      <c r="H551" s="39"/>
      <c r="I551" s="39"/>
      <c r="J551" s="73"/>
      <c r="K551" s="77"/>
      <c r="L551" s="73"/>
      <c r="M551" s="77"/>
      <c r="N551" s="41"/>
      <c r="O551" s="7"/>
      <c r="P551" s="7"/>
      <c r="Q551" s="7"/>
      <c r="R551" s="7"/>
      <c r="S551" s="7"/>
      <c r="AC551" s="146"/>
    </row>
    <row r="552" spans="1:29" s="4" customFormat="1">
      <c r="A552" s="16"/>
      <c r="B552" s="42" t="s">
        <v>2151</v>
      </c>
      <c r="C552" s="43"/>
      <c r="D552" s="44">
        <f>D550+D551</f>
        <v>5950.9760000000006</v>
      </c>
      <c r="E552" s="24"/>
      <c r="F552" s="73"/>
      <c r="G552" s="38"/>
      <c r="H552" s="39"/>
      <c r="I552" s="39"/>
      <c r="J552" s="39"/>
      <c r="K552" s="45"/>
      <c r="L552" s="39"/>
      <c r="M552" s="45"/>
      <c r="N552" s="46"/>
      <c r="O552" s="38"/>
      <c r="P552" s="38"/>
      <c r="Q552" s="38"/>
      <c r="R552" s="38"/>
      <c r="S552" s="38"/>
      <c r="AC552" s="146"/>
    </row>
  </sheetData>
  <sortState ref="A68:AC538">
    <sortCondition ref="C68:C538"/>
    <sortCondition descending="1" ref="F68:F53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31"/>
  <sheetViews>
    <sheetView tabSelected="1" topLeftCell="L1" workbookViewId="0">
      <pane ySplit="1" topLeftCell="A78" activePane="bottomLeft" state="frozen"/>
      <selection pane="bottomLeft" activeCell="V518" sqref="V92:V518"/>
    </sheetView>
  </sheetViews>
  <sheetFormatPr defaultRowHeight="14.4"/>
  <cols>
    <col min="1" max="1" width="8.5546875" bestFit="1" customWidth="1"/>
    <col min="2" max="2" width="29.44140625" bestFit="1" customWidth="1"/>
    <col min="3" max="3" width="17" bestFit="1" customWidth="1"/>
    <col min="4" max="4" width="10.33203125" bestFit="1" customWidth="1"/>
    <col min="5" max="5" width="9.6640625" bestFit="1" customWidth="1"/>
    <col min="6" max="6" width="12.6640625" style="7" bestFit="1" customWidth="1"/>
    <col min="7" max="7" width="14" style="7" bestFit="1" customWidth="1"/>
    <col min="8" max="8" width="7.33203125" bestFit="1" customWidth="1"/>
    <col min="9" max="9" width="4.109375" bestFit="1" customWidth="1"/>
    <col min="10" max="10" width="10.109375" bestFit="1" customWidth="1"/>
    <col min="11" max="11" width="21.109375" bestFit="1" customWidth="1"/>
    <col min="12" max="12" width="6.88671875" bestFit="1" customWidth="1"/>
    <col min="13" max="13" width="8" bestFit="1" customWidth="1"/>
    <col min="14" max="14" width="12.6640625" bestFit="1" customWidth="1"/>
    <col min="15" max="15" width="13.5546875" bestFit="1" customWidth="1"/>
    <col min="16" max="16" width="29.109375" bestFit="1" customWidth="1"/>
    <col min="17" max="17" width="5" bestFit="1" customWidth="1"/>
    <col min="18" max="18" width="13.109375" style="7" bestFit="1" customWidth="1"/>
    <col min="19" max="19" width="11.33203125" style="7" bestFit="1" customWidth="1"/>
    <col min="20" max="20" width="10.5546875" style="7" bestFit="1" customWidth="1"/>
    <col min="21" max="21" width="10.88671875" style="7" bestFit="1" customWidth="1"/>
    <col min="22" max="22" width="12.109375" style="7" bestFit="1" customWidth="1"/>
    <col min="23" max="23" width="10" bestFit="1" customWidth="1"/>
    <col min="24" max="24" width="7.44140625" bestFit="1" customWidth="1"/>
    <col min="25" max="25" width="35.33203125" bestFit="1" customWidth="1"/>
    <col min="26" max="26" width="5.44140625" bestFit="1" customWidth="1"/>
    <col min="27" max="27" width="9.6640625" bestFit="1" customWidth="1"/>
    <col min="28" max="28" width="12" bestFit="1" customWidth="1"/>
    <col min="29" max="29" width="7.33203125" style="57" bestFit="1" customWidth="1"/>
  </cols>
  <sheetData>
    <row r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5</v>
      </c>
      <c r="G1" s="6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2143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143" t="s">
        <v>2301</v>
      </c>
    </row>
    <row r="2" spans="1:29" s="4" customFormat="1">
      <c r="A2" s="4" t="s">
        <v>27</v>
      </c>
      <c r="B2" s="4" t="s">
        <v>28</v>
      </c>
      <c r="C2" s="4" t="s">
        <v>1451</v>
      </c>
      <c r="D2" s="5">
        <v>42430</v>
      </c>
      <c r="E2" s="5">
        <v>42460</v>
      </c>
      <c r="F2" s="130">
        <f>SUM(U2:U5)</f>
        <v>-26</v>
      </c>
      <c r="G2" s="130">
        <v>0</v>
      </c>
      <c r="I2" s="4" t="s">
        <v>30</v>
      </c>
      <c r="K2" s="4">
        <v>993783926750224</v>
      </c>
      <c r="M2" s="4" t="s">
        <v>32</v>
      </c>
      <c r="N2" s="4" t="s">
        <v>46</v>
      </c>
      <c r="O2" s="4" t="s">
        <v>47</v>
      </c>
      <c r="P2" s="4" t="s">
        <v>48</v>
      </c>
      <c r="Q2" s="4">
        <v>-1</v>
      </c>
      <c r="R2" s="130">
        <v>6.5</v>
      </c>
      <c r="S2" s="130">
        <f t="shared" ref="S2:S33" si="0">Q2*R2</f>
        <v>-6.5</v>
      </c>
      <c r="T2" s="130">
        <v>6.5</v>
      </c>
      <c r="U2" s="130">
        <f t="shared" ref="U2:U33" si="1">Q2*T2</f>
        <v>-6.5</v>
      </c>
      <c r="V2" s="130">
        <f t="shared" ref="V2:V33" si="2">Q2*0.35</f>
        <v>-0.35</v>
      </c>
      <c r="W2" s="5">
        <v>42434</v>
      </c>
      <c r="X2" s="4" t="s">
        <v>54</v>
      </c>
      <c r="Y2" s="4" t="s">
        <v>55</v>
      </c>
      <c r="Z2" s="4" t="s">
        <v>56</v>
      </c>
      <c r="AA2" s="5">
        <v>42429</v>
      </c>
      <c r="AB2" s="4" t="s">
        <v>1452</v>
      </c>
      <c r="AC2" s="146" t="s">
        <v>2302</v>
      </c>
    </row>
    <row r="3" spans="1:29" s="4" customFormat="1">
      <c r="A3" s="4" t="s">
        <v>27</v>
      </c>
      <c r="B3" s="4" t="s">
        <v>28</v>
      </c>
      <c r="C3" s="4" t="s">
        <v>1451</v>
      </c>
      <c r="D3" s="5">
        <v>42430</v>
      </c>
      <c r="E3" s="5">
        <v>42460</v>
      </c>
      <c r="F3" s="130">
        <v>0</v>
      </c>
      <c r="G3" s="130">
        <v>0</v>
      </c>
      <c r="I3" s="4" t="s">
        <v>30</v>
      </c>
      <c r="K3" s="4">
        <v>993783926750224</v>
      </c>
      <c r="M3" s="4" t="s">
        <v>32</v>
      </c>
      <c r="N3" s="4" t="s">
        <v>46</v>
      </c>
      <c r="O3" s="4" t="s">
        <v>47</v>
      </c>
      <c r="P3" s="4" t="s">
        <v>48</v>
      </c>
      <c r="Q3" s="4">
        <v>-1</v>
      </c>
      <c r="R3" s="130">
        <v>6.5</v>
      </c>
      <c r="S3" s="130">
        <f t="shared" si="0"/>
        <v>-6.5</v>
      </c>
      <c r="T3" s="130">
        <v>6.5</v>
      </c>
      <c r="U3" s="130">
        <f t="shared" si="1"/>
        <v>-6.5</v>
      </c>
      <c r="V3" s="130">
        <f t="shared" si="2"/>
        <v>-0.35</v>
      </c>
      <c r="W3" s="5">
        <v>42434</v>
      </c>
      <c r="X3" s="4" t="s">
        <v>54</v>
      </c>
      <c r="Y3" s="4" t="s">
        <v>55</v>
      </c>
      <c r="Z3" s="4" t="s">
        <v>56</v>
      </c>
      <c r="AA3" s="5">
        <v>42429</v>
      </c>
      <c r="AB3" s="4" t="s">
        <v>1452</v>
      </c>
      <c r="AC3" s="146" t="s">
        <v>2302</v>
      </c>
    </row>
    <row r="4" spans="1:29" s="4" customFormat="1">
      <c r="A4" s="4" t="s">
        <v>27</v>
      </c>
      <c r="B4" s="4" t="s">
        <v>28</v>
      </c>
      <c r="C4" s="4" t="s">
        <v>1451</v>
      </c>
      <c r="D4" s="5">
        <v>42430</v>
      </c>
      <c r="E4" s="5">
        <v>42460</v>
      </c>
      <c r="F4" s="130">
        <v>0</v>
      </c>
      <c r="G4" s="130">
        <v>0</v>
      </c>
      <c r="I4" s="4" t="s">
        <v>30</v>
      </c>
      <c r="K4" s="4">
        <v>994184821290229</v>
      </c>
      <c r="M4" s="4" t="s">
        <v>32</v>
      </c>
      <c r="N4" s="4" t="s">
        <v>46</v>
      </c>
      <c r="O4" s="4" t="s">
        <v>47</v>
      </c>
      <c r="P4" s="4" t="s">
        <v>48</v>
      </c>
      <c r="Q4" s="4">
        <v>-1</v>
      </c>
      <c r="R4" s="130">
        <v>6.5</v>
      </c>
      <c r="S4" s="130">
        <f t="shared" si="0"/>
        <v>-6.5</v>
      </c>
      <c r="T4" s="130">
        <v>6.5</v>
      </c>
      <c r="U4" s="130">
        <f t="shared" si="1"/>
        <v>-6.5</v>
      </c>
      <c r="V4" s="130">
        <f t="shared" si="2"/>
        <v>-0.35</v>
      </c>
      <c r="W4" s="5">
        <v>42434</v>
      </c>
      <c r="X4" s="4" t="s">
        <v>54</v>
      </c>
      <c r="Y4" s="4" t="s">
        <v>55</v>
      </c>
      <c r="Z4" s="4" t="s">
        <v>56</v>
      </c>
      <c r="AA4" s="5">
        <v>42430</v>
      </c>
      <c r="AB4" s="4" t="s">
        <v>1453</v>
      </c>
      <c r="AC4" s="146" t="s">
        <v>2302</v>
      </c>
    </row>
    <row r="5" spans="1:29" s="4" customFormat="1">
      <c r="A5" s="4" t="s">
        <v>27</v>
      </c>
      <c r="B5" s="4" t="s">
        <v>28</v>
      </c>
      <c r="C5" s="4" t="s">
        <v>1451</v>
      </c>
      <c r="D5" s="5">
        <v>42430</v>
      </c>
      <c r="E5" s="5">
        <v>42460</v>
      </c>
      <c r="F5" s="130">
        <v>0</v>
      </c>
      <c r="G5" s="130">
        <v>0</v>
      </c>
      <c r="I5" s="4" t="s">
        <v>30</v>
      </c>
      <c r="K5" s="4">
        <v>40405</v>
      </c>
      <c r="M5" s="4" t="s">
        <v>32</v>
      </c>
      <c r="N5" s="4" t="s">
        <v>46</v>
      </c>
      <c r="O5" s="4" t="s">
        <v>47</v>
      </c>
      <c r="P5" s="4" t="s">
        <v>48</v>
      </c>
      <c r="Q5" s="4">
        <v>-1</v>
      </c>
      <c r="R5" s="130">
        <v>6.5</v>
      </c>
      <c r="S5" s="130">
        <f t="shared" si="0"/>
        <v>-6.5</v>
      </c>
      <c r="T5" s="130">
        <v>6.5</v>
      </c>
      <c r="U5" s="130">
        <f t="shared" si="1"/>
        <v>-6.5</v>
      </c>
      <c r="V5" s="130">
        <f t="shared" si="2"/>
        <v>-0.35</v>
      </c>
      <c r="W5" s="5">
        <v>42434</v>
      </c>
      <c r="X5" s="4" t="s">
        <v>76</v>
      </c>
      <c r="Y5" s="4" t="s">
        <v>77</v>
      </c>
      <c r="Z5" s="4" t="s">
        <v>78</v>
      </c>
      <c r="AA5" s="5">
        <v>42430</v>
      </c>
      <c r="AB5" s="4" t="s">
        <v>1454</v>
      </c>
      <c r="AC5" s="146" t="s">
        <v>2302</v>
      </c>
    </row>
    <row r="6" spans="1:29" s="4" customFormat="1">
      <c r="A6" s="4" t="s">
        <v>27</v>
      </c>
      <c r="B6" s="4" t="s">
        <v>28</v>
      </c>
      <c r="C6" s="4" t="s">
        <v>1525</v>
      </c>
      <c r="D6" s="5">
        <v>42431</v>
      </c>
      <c r="E6" s="5">
        <v>42461</v>
      </c>
      <c r="F6" s="130">
        <f>SUM(U6:U10)</f>
        <v>-33.75</v>
      </c>
      <c r="G6" s="130">
        <v>0</v>
      </c>
      <c r="I6" s="4" t="s">
        <v>30</v>
      </c>
      <c r="K6" s="4">
        <v>40405</v>
      </c>
      <c r="M6" s="4" t="s">
        <v>32</v>
      </c>
      <c r="N6" s="4" t="s">
        <v>46</v>
      </c>
      <c r="O6" s="4" t="s">
        <v>47</v>
      </c>
      <c r="P6" s="4" t="s">
        <v>48</v>
      </c>
      <c r="Q6" s="4">
        <v>-1</v>
      </c>
      <c r="R6" s="130">
        <v>6.5</v>
      </c>
      <c r="S6" s="130">
        <f t="shared" si="0"/>
        <v>-6.5</v>
      </c>
      <c r="T6" s="130">
        <v>6.5</v>
      </c>
      <c r="U6" s="130">
        <f t="shared" si="1"/>
        <v>-6.5</v>
      </c>
      <c r="V6" s="130">
        <f t="shared" si="2"/>
        <v>-0.35</v>
      </c>
      <c r="W6" s="5">
        <v>42434</v>
      </c>
      <c r="X6" s="4" t="s">
        <v>76</v>
      </c>
      <c r="Y6" s="4" t="s">
        <v>77</v>
      </c>
      <c r="Z6" s="4" t="s">
        <v>78</v>
      </c>
      <c r="AA6" s="5">
        <v>42431</v>
      </c>
      <c r="AB6" s="4" t="s">
        <v>1526</v>
      </c>
      <c r="AC6" s="146" t="s">
        <v>2302</v>
      </c>
    </row>
    <row r="7" spans="1:29" s="4" customFormat="1">
      <c r="A7" s="4" t="s">
        <v>27</v>
      </c>
      <c r="B7" s="4" t="s">
        <v>28</v>
      </c>
      <c r="C7" s="4" t="s">
        <v>1525</v>
      </c>
      <c r="D7" s="5">
        <v>42431</v>
      </c>
      <c r="E7" s="5">
        <v>42461</v>
      </c>
      <c r="F7" s="130">
        <v>0</v>
      </c>
      <c r="G7" s="130">
        <v>0</v>
      </c>
      <c r="I7" s="4" t="s">
        <v>30</v>
      </c>
      <c r="K7" s="4">
        <v>40405</v>
      </c>
      <c r="M7" s="4" t="s">
        <v>32</v>
      </c>
      <c r="N7" s="4" t="s">
        <v>46</v>
      </c>
      <c r="O7" s="4" t="s">
        <v>47</v>
      </c>
      <c r="P7" s="4" t="s">
        <v>48</v>
      </c>
      <c r="Q7" s="4">
        <v>-1</v>
      </c>
      <c r="R7" s="130">
        <v>6.5</v>
      </c>
      <c r="S7" s="130">
        <f t="shared" si="0"/>
        <v>-6.5</v>
      </c>
      <c r="T7" s="130">
        <v>6.5</v>
      </c>
      <c r="U7" s="130">
        <f t="shared" si="1"/>
        <v>-6.5</v>
      </c>
      <c r="V7" s="130">
        <f t="shared" si="2"/>
        <v>-0.35</v>
      </c>
      <c r="W7" s="5">
        <v>42434</v>
      </c>
      <c r="X7" s="4" t="s">
        <v>76</v>
      </c>
      <c r="Y7" s="4" t="s">
        <v>77</v>
      </c>
      <c r="Z7" s="4" t="s">
        <v>78</v>
      </c>
      <c r="AA7" s="5">
        <v>42431</v>
      </c>
      <c r="AB7" s="4" t="s">
        <v>1526</v>
      </c>
      <c r="AC7" s="146" t="s">
        <v>2302</v>
      </c>
    </row>
    <row r="8" spans="1:29" s="4" customFormat="1">
      <c r="A8" s="4" t="s">
        <v>27</v>
      </c>
      <c r="B8" s="4" t="s">
        <v>28</v>
      </c>
      <c r="C8" s="4" t="s">
        <v>1525</v>
      </c>
      <c r="D8" s="5">
        <v>42431</v>
      </c>
      <c r="E8" s="5">
        <v>42461</v>
      </c>
      <c r="F8" s="130">
        <v>0</v>
      </c>
      <c r="G8" s="130">
        <v>0</v>
      </c>
      <c r="I8" s="4" t="s">
        <v>30</v>
      </c>
      <c r="K8" s="4">
        <v>40405</v>
      </c>
      <c r="M8" s="4" t="s">
        <v>32</v>
      </c>
      <c r="N8" s="4" t="s">
        <v>46</v>
      </c>
      <c r="O8" s="4" t="s">
        <v>47</v>
      </c>
      <c r="P8" s="4" t="s">
        <v>48</v>
      </c>
      <c r="Q8" s="4">
        <v>-1</v>
      </c>
      <c r="R8" s="130">
        <v>6.5</v>
      </c>
      <c r="S8" s="130">
        <f t="shared" si="0"/>
        <v>-6.5</v>
      </c>
      <c r="T8" s="130">
        <v>6.5</v>
      </c>
      <c r="U8" s="130">
        <f t="shared" si="1"/>
        <v>-6.5</v>
      </c>
      <c r="V8" s="130">
        <f t="shared" si="2"/>
        <v>-0.35</v>
      </c>
      <c r="W8" s="5">
        <v>42434</v>
      </c>
      <c r="X8" s="4" t="s">
        <v>76</v>
      </c>
      <c r="Y8" s="4" t="s">
        <v>77</v>
      </c>
      <c r="Z8" s="4" t="s">
        <v>78</v>
      </c>
      <c r="AA8" s="5">
        <v>42431</v>
      </c>
      <c r="AB8" s="4" t="s">
        <v>1526</v>
      </c>
      <c r="AC8" s="146" t="s">
        <v>2302</v>
      </c>
    </row>
    <row r="9" spans="1:29" s="4" customFormat="1">
      <c r="A9" s="4" t="s">
        <v>27</v>
      </c>
      <c r="B9" s="4" t="s">
        <v>28</v>
      </c>
      <c r="C9" s="4" t="s">
        <v>1525</v>
      </c>
      <c r="D9" s="5">
        <v>42431</v>
      </c>
      <c r="E9" s="5">
        <v>42461</v>
      </c>
      <c r="F9" s="130">
        <v>0</v>
      </c>
      <c r="G9" s="130">
        <v>0</v>
      </c>
      <c r="I9" s="4" t="s">
        <v>30</v>
      </c>
      <c r="K9" s="4" t="s">
        <v>1527</v>
      </c>
      <c r="M9" s="4" t="s">
        <v>32</v>
      </c>
      <c r="N9" s="4" t="s">
        <v>46</v>
      </c>
      <c r="O9" s="4" t="s">
        <v>47</v>
      </c>
      <c r="P9" s="4" t="s">
        <v>48</v>
      </c>
      <c r="Q9" s="4">
        <v>-1</v>
      </c>
      <c r="R9" s="130">
        <v>6.5</v>
      </c>
      <c r="S9" s="130">
        <f t="shared" si="0"/>
        <v>-6.5</v>
      </c>
      <c r="T9" s="130">
        <v>6.5</v>
      </c>
      <c r="U9" s="130">
        <f t="shared" si="1"/>
        <v>-6.5</v>
      </c>
      <c r="V9" s="130">
        <f t="shared" si="2"/>
        <v>-0.35</v>
      </c>
      <c r="W9" s="5">
        <v>42434</v>
      </c>
      <c r="X9" s="4" t="s">
        <v>1528</v>
      </c>
      <c r="Y9" s="4" t="s">
        <v>1529</v>
      </c>
      <c r="Z9" s="4" t="s">
        <v>38</v>
      </c>
      <c r="AA9" s="5">
        <v>42431</v>
      </c>
      <c r="AB9" s="4" t="s">
        <v>1530</v>
      </c>
      <c r="AC9" s="146" t="s">
        <v>2302</v>
      </c>
    </row>
    <row r="10" spans="1:29" s="4" customFormat="1">
      <c r="A10" s="4" t="s">
        <v>27</v>
      </c>
      <c r="B10" s="4" t="s">
        <v>28</v>
      </c>
      <c r="C10" s="4" t="s">
        <v>1525</v>
      </c>
      <c r="D10" s="5">
        <v>42431</v>
      </c>
      <c r="E10" s="5">
        <v>42461</v>
      </c>
      <c r="F10" s="130">
        <v>0</v>
      </c>
      <c r="G10" s="130">
        <v>0</v>
      </c>
      <c r="I10" s="4" t="s">
        <v>30</v>
      </c>
      <c r="K10" s="4" t="s">
        <v>1531</v>
      </c>
      <c r="M10" s="4" t="s">
        <v>32</v>
      </c>
      <c r="N10" s="4" t="s">
        <v>1532</v>
      </c>
      <c r="O10" s="4" t="s">
        <v>1533</v>
      </c>
      <c r="P10" s="4" t="s">
        <v>1534</v>
      </c>
      <c r="Q10" s="4">
        <v>-1</v>
      </c>
      <c r="R10" s="130">
        <v>7.75</v>
      </c>
      <c r="S10" s="130">
        <f t="shared" si="0"/>
        <v>-7.75</v>
      </c>
      <c r="T10" s="130">
        <v>7.75</v>
      </c>
      <c r="U10" s="130">
        <f t="shared" si="1"/>
        <v>-7.75</v>
      </c>
      <c r="V10" s="130">
        <f t="shared" si="2"/>
        <v>-0.35</v>
      </c>
      <c r="W10" s="5">
        <v>42434</v>
      </c>
      <c r="X10" s="4" t="s">
        <v>1535</v>
      </c>
      <c r="Y10" s="4" t="s">
        <v>1536</v>
      </c>
      <c r="Z10" s="4" t="s">
        <v>38</v>
      </c>
      <c r="AA10" s="5">
        <v>42431</v>
      </c>
      <c r="AB10" s="4" t="s">
        <v>1537</v>
      </c>
      <c r="AC10" s="146" t="s">
        <v>2302</v>
      </c>
    </row>
    <row r="11" spans="1:29" s="4" customFormat="1">
      <c r="A11" s="4" t="s">
        <v>27</v>
      </c>
      <c r="B11" s="4" t="s">
        <v>28</v>
      </c>
      <c r="C11" s="4" t="s">
        <v>1560</v>
      </c>
      <c r="D11" s="5">
        <v>42432</v>
      </c>
      <c r="E11" s="5">
        <v>42462</v>
      </c>
      <c r="F11" s="130">
        <f>U11</f>
        <v>-6.5</v>
      </c>
      <c r="G11" s="130">
        <v>0</v>
      </c>
      <c r="I11" s="4" t="s">
        <v>30</v>
      </c>
      <c r="K11" s="4" t="s">
        <v>1561</v>
      </c>
      <c r="M11" s="4" t="s">
        <v>32</v>
      </c>
      <c r="N11" s="4" t="s">
        <v>46</v>
      </c>
      <c r="O11" s="4" t="s">
        <v>47</v>
      </c>
      <c r="P11" s="4" t="s">
        <v>48</v>
      </c>
      <c r="Q11" s="4">
        <v>-1</v>
      </c>
      <c r="R11" s="130">
        <v>6.5</v>
      </c>
      <c r="S11" s="130">
        <f t="shared" si="0"/>
        <v>-6.5</v>
      </c>
      <c r="T11" s="130">
        <v>6.5</v>
      </c>
      <c r="U11" s="130">
        <f t="shared" si="1"/>
        <v>-6.5</v>
      </c>
      <c r="V11" s="130">
        <f t="shared" si="2"/>
        <v>-0.35</v>
      </c>
      <c r="W11" s="5">
        <v>42434</v>
      </c>
      <c r="X11" s="4" t="s">
        <v>900</v>
      </c>
      <c r="Y11" s="4" t="s">
        <v>867</v>
      </c>
      <c r="Z11" s="4" t="s">
        <v>38</v>
      </c>
      <c r="AA11" s="5">
        <v>42432</v>
      </c>
      <c r="AB11" s="4" t="s">
        <v>1562</v>
      </c>
      <c r="AC11" s="146" t="s">
        <v>2302</v>
      </c>
    </row>
    <row r="12" spans="1:29" s="4" customFormat="1">
      <c r="A12" s="4" t="s">
        <v>27</v>
      </c>
      <c r="B12" s="4" t="s">
        <v>28</v>
      </c>
      <c r="C12" s="4" t="s">
        <v>1611</v>
      </c>
      <c r="D12" s="5">
        <v>42436</v>
      </c>
      <c r="E12" s="5">
        <v>42466</v>
      </c>
      <c r="F12" s="130">
        <f>SUM(U12:U33)</f>
        <v>-143</v>
      </c>
      <c r="G12" s="130">
        <v>0</v>
      </c>
      <c r="I12" s="4" t="s">
        <v>30</v>
      </c>
      <c r="K12" s="4">
        <v>200792</v>
      </c>
      <c r="M12" s="4" t="s">
        <v>32</v>
      </c>
      <c r="N12" s="4" t="s">
        <v>46</v>
      </c>
      <c r="O12" s="4" t="s">
        <v>47</v>
      </c>
      <c r="P12" s="4" t="s">
        <v>48</v>
      </c>
      <c r="Q12" s="4">
        <v>-1</v>
      </c>
      <c r="R12" s="130">
        <v>6.5</v>
      </c>
      <c r="S12" s="130">
        <f t="shared" si="0"/>
        <v>-6.5</v>
      </c>
      <c r="T12" s="130">
        <v>6.5</v>
      </c>
      <c r="U12" s="130">
        <f t="shared" si="1"/>
        <v>-6.5</v>
      </c>
      <c r="V12" s="130">
        <f t="shared" si="2"/>
        <v>-0.35</v>
      </c>
      <c r="W12" s="5">
        <v>42441</v>
      </c>
      <c r="X12" s="4" t="s">
        <v>95</v>
      </c>
      <c r="Y12" s="4" t="s">
        <v>96</v>
      </c>
      <c r="Z12" s="4" t="s">
        <v>78</v>
      </c>
      <c r="AA12" s="5">
        <v>42436</v>
      </c>
      <c r="AB12" s="4" t="s">
        <v>1612</v>
      </c>
      <c r="AC12" s="146" t="s">
        <v>2302</v>
      </c>
    </row>
    <row r="13" spans="1:29" s="4" customFormat="1">
      <c r="A13" s="4" t="s">
        <v>27</v>
      </c>
      <c r="B13" s="4" t="s">
        <v>28</v>
      </c>
      <c r="C13" s="4" t="s">
        <v>1611</v>
      </c>
      <c r="D13" s="5">
        <v>42436</v>
      </c>
      <c r="E13" s="5">
        <v>42466</v>
      </c>
      <c r="F13" s="130">
        <v>0</v>
      </c>
      <c r="G13" s="130">
        <v>0</v>
      </c>
      <c r="I13" s="4" t="s">
        <v>30</v>
      </c>
      <c r="K13" s="4">
        <v>200792</v>
      </c>
      <c r="M13" s="4" t="s">
        <v>32</v>
      </c>
      <c r="N13" s="4" t="s">
        <v>46</v>
      </c>
      <c r="O13" s="4" t="s">
        <v>47</v>
      </c>
      <c r="P13" s="4" t="s">
        <v>48</v>
      </c>
      <c r="Q13" s="4">
        <v>-1</v>
      </c>
      <c r="R13" s="130">
        <v>6.5</v>
      </c>
      <c r="S13" s="130">
        <f t="shared" si="0"/>
        <v>-6.5</v>
      </c>
      <c r="T13" s="130">
        <v>6.5</v>
      </c>
      <c r="U13" s="130">
        <f t="shared" si="1"/>
        <v>-6.5</v>
      </c>
      <c r="V13" s="130">
        <f t="shared" si="2"/>
        <v>-0.35</v>
      </c>
      <c r="W13" s="5">
        <v>42441</v>
      </c>
      <c r="X13" s="4" t="s">
        <v>95</v>
      </c>
      <c r="Y13" s="4" t="s">
        <v>96</v>
      </c>
      <c r="Z13" s="4" t="s">
        <v>78</v>
      </c>
      <c r="AA13" s="5">
        <v>42436</v>
      </c>
      <c r="AB13" s="4" t="s">
        <v>1612</v>
      </c>
      <c r="AC13" s="146" t="s">
        <v>2302</v>
      </c>
    </row>
    <row r="14" spans="1:29" s="4" customFormat="1">
      <c r="A14" s="4" t="s">
        <v>27</v>
      </c>
      <c r="B14" s="4" t="s">
        <v>28</v>
      </c>
      <c r="C14" s="4" t="s">
        <v>1611</v>
      </c>
      <c r="D14" s="5">
        <v>42436</v>
      </c>
      <c r="E14" s="5">
        <v>42466</v>
      </c>
      <c r="F14" s="130">
        <v>0</v>
      </c>
      <c r="G14" s="130">
        <v>0</v>
      </c>
      <c r="I14" s="4" t="s">
        <v>30</v>
      </c>
      <c r="K14" s="4">
        <v>200792</v>
      </c>
      <c r="M14" s="4" t="s">
        <v>32</v>
      </c>
      <c r="N14" s="4" t="s">
        <v>46</v>
      </c>
      <c r="O14" s="4" t="s">
        <v>47</v>
      </c>
      <c r="P14" s="4" t="s">
        <v>48</v>
      </c>
      <c r="Q14" s="4">
        <v>-1</v>
      </c>
      <c r="R14" s="130">
        <v>6.5</v>
      </c>
      <c r="S14" s="130">
        <f t="shared" si="0"/>
        <v>-6.5</v>
      </c>
      <c r="T14" s="130">
        <v>6.5</v>
      </c>
      <c r="U14" s="130">
        <f t="shared" si="1"/>
        <v>-6.5</v>
      </c>
      <c r="V14" s="130">
        <f t="shared" si="2"/>
        <v>-0.35</v>
      </c>
      <c r="W14" s="5">
        <v>42441</v>
      </c>
      <c r="X14" s="4" t="s">
        <v>95</v>
      </c>
      <c r="Y14" s="4" t="s">
        <v>96</v>
      </c>
      <c r="Z14" s="4" t="s">
        <v>78</v>
      </c>
      <c r="AA14" s="5">
        <v>42436</v>
      </c>
      <c r="AB14" s="4" t="s">
        <v>1612</v>
      </c>
      <c r="AC14" s="146" t="s">
        <v>2302</v>
      </c>
    </row>
    <row r="15" spans="1:29" s="4" customFormat="1">
      <c r="A15" s="4" t="s">
        <v>27</v>
      </c>
      <c r="B15" s="4" t="s">
        <v>28</v>
      </c>
      <c r="C15" s="4" t="s">
        <v>1611</v>
      </c>
      <c r="D15" s="5">
        <v>42436</v>
      </c>
      <c r="E15" s="5">
        <v>42466</v>
      </c>
      <c r="F15" s="130">
        <v>0</v>
      </c>
      <c r="G15" s="130">
        <v>0</v>
      </c>
      <c r="I15" s="4" t="s">
        <v>30</v>
      </c>
      <c r="K15" s="4">
        <v>200792</v>
      </c>
      <c r="M15" s="4" t="s">
        <v>32</v>
      </c>
      <c r="N15" s="4" t="s">
        <v>46</v>
      </c>
      <c r="O15" s="4" t="s">
        <v>47</v>
      </c>
      <c r="P15" s="4" t="s">
        <v>48</v>
      </c>
      <c r="Q15" s="4">
        <v>-1</v>
      </c>
      <c r="R15" s="130">
        <v>6.5</v>
      </c>
      <c r="S15" s="130">
        <f t="shared" si="0"/>
        <v>-6.5</v>
      </c>
      <c r="T15" s="130">
        <v>6.5</v>
      </c>
      <c r="U15" s="130">
        <f t="shared" si="1"/>
        <v>-6.5</v>
      </c>
      <c r="V15" s="130">
        <f t="shared" si="2"/>
        <v>-0.35</v>
      </c>
      <c r="W15" s="5">
        <v>42441</v>
      </c>
      <c r="X15" s="4" t="s">
        <v>95</v>
      </c>
      <c r="Y15" s="4" t="s">
        <v>96</v>
      </c>
      <c r="Z15" s="4" t="s">
        <v>78</v>
      </c>
      <c r="AA15" s="5">
        <v>42436</v>
      </c>
      <c r="AB15" s="4" t="s">
        <v>1612</v>
      </c>
      <c r="AC15" s="146" t="s">
        <v>2302</v>
      </c>
    </row>
    <row r="16" spans="1:29" s="4" customFormat="1">
      <c r="A16" s="4" t="s">
        <v>27</v>
      </c>
      <c r="B16" s="4" t="s">
        <v>28</v>
      </c>
      <c r="C16" s="4" t="s">
        <v>1611</v>
      </c>
      <c r="D16" s="5">
        <v>42436</v>
      </c>
      <c r="E16" s="5">
        <v>42466</v>
      </c>
      <c r="F16" s="130">
        <v>0</v>
      </c>
      <c r="G16" s="130">
        <v>0</v>
      </c>
      <c r="I16" s="4" t="s">
        <v>30</v>
      </c>
      <c r="K16" s="4">
        <v>200792</v>
      </c>
      <c r="M16" s="4" t="s">
        <v>32</v>
      </c>
      <c r="N16" s="4" t="s">
        <v>46</v>
      </c>
      <c r="O16" s="4" t="s">
        <v>47</v>
      </c>
      <c r="P16" s="4" t="s">
        <v>48</v>
      </c>
      <c r="Q16" s="4">
        <v>-1</v>
      </c>
      <c r="R16" s="130">
        <v>6.5</v>
      </c>
      <c r="S16" s="130">
        <f t="shared" si="0"/>
        <v>-6.5</v>
      </c>
      <c r="T16" s="130">
        <v>6.5</v>
      </c>
      <c r="U16" s="130">
        <f t="shared" si="1"/>
        <v>-6.5</v>
      </c>
      <c r="V16" s="130">
        <f t="shared" si="2"/>
        <v>-0.35</v>
      </c>
      <c r="W16" s="5">
        <v>42441</v>
      </c>
      <c r="X16" s="4" t="s">
        <v>95</v>
      </c>
      <c r="Y16" s="4" t="s">
        <v>96</v>
      </c>
      <c r="Z16" s="4" t="s">
        <v>78</v>
      </c>
      <c r="AA16" s="5">
        <v>42436</v>
      </c>
      <c r="AB16" s="4" t="s">
        <v>1612</v>
      </c>
      <c r="AC16" s="146" t="s">
        <v>2302</v>
      </c>
    </row>
    <row r="17" spans="1:29" s="4" customFormat="1">
      <c r="A17" s="4" t="s">
        <v>27</v>
      </c>
      <c r="B17" s="4" t="s">
        <v>28</v>
      </c>
      <c r="C17" s="4" t="s">
        <v>1611</v>
      </c>
      <c r="D17" s="5">
        <v>42436</v>
      </c>
      <c r="E17" s="5">
        <v>42466</v>
      </c>
      <c r="F17" s="130">
        <v>0</v>
      </c>
      <c r="G17" s="130">
        <v>0</v>
      </c>
      <c r="I17" s="4" t="s">
        <v>30</v>
      </c>
      <c r="K17" s="4">
        <v>200792</v>
      </c>
      <c r="M17" s="4" t="s">
        <v>32</v>
      </c>
      <c r="N17" s="4" t="s">
        <v>46</v>
      </c>
      <c r="O17" s="4" t="s">
        <v>47</v>
      </c>
      <c r="P17" s="4" t="s">
        <v>48</v>
      </c>
      <c r="Q17" s="4">
        <v>-1</v>
      </c>
      <c r="R17" s="130">
        <v>6.5</v>
      </c>
      <c r="S17" s="130">
        <f t="shared" si="0"/>
        <v>-6.5</v>
      </c>
      <c r="T17" s="130">
        <v>6.5</v>
      </c>
      <c r="U17" s="130">
        <f t="shared" si="1"/>
        <v>-6.5</v>
      </c>
      <c r="V17" s="130">
        <f t="shared" si="2"/>
        <v>-0.35</v>
      </c>
      <c r="W17" s="5">
        <v>42441</v>
      </c>
      <c r="X17" s="4" t="s">
        <v>95</v>
      </c>
      <c r="Y17" s="4" t="s">
        <v>96</v>
      </c>
      <c r="Z17" s="4" t="s">
        <v>78</v>
      </c>
      <c r="AA17" s="5">
        <v>42436</v>
      </c>
      <c r="AB17" s="4" t="s">
        <v>1612</v>
      </c>
      <c r="AC17" s="146" t="s">
        <v>2302</v>
      </c>
    </row>
    <row r="18" spans="1:29" s="4" customFormat="1">
      <c r="A18" s="4" t="s">
        <v>27</v>
      </c>
      <c r="B18" s="4" t="s">
        <v>28</v>
      </c>
      <c r="C18" s="4" t="s">
        <v>1611</v>
      </c>
      <c r="D18" s="5">
        <v>42436</v>
      </c>
      <c r="E18" s="5">
        <v>42466</v>
      </c>
      <c r="F18" s="130">
        <v>0</v>
      </c>
      <c r="G18" s="130">
        <v>0</v>
      </c>
      <c r="I18" s="4" t="s">
        <v>30</v>
      </c>
      <c r="K18" s="4">
        <v>200792</v>
      </c>
      <c r="M18" s="4" t="s">
        <v>32</v>
      </c>
      <c r="N18" s="4" t="s">
        <v>46</v>
      </c>
      <c r="O18" s="4" t="s">
        <v>47</v>
      </c>
      <c r="P18" s="4" t="s">
        <v>48</v>
      </c>
      <c r="Q18" s="4">
        <v>-1</v>
      </c>
      <c r="R18" s="130">
        <v>6.5</v>
      </c>
      <c r="S18" s="130">
        <f t="shared" si="0"/>
        <v>-6.5</v>
      </c>
      <c r="T18" s="130">
        <v>6.5</v>
      </c>
      <c r="U18" s="130">
        <f t="shared" si="1"/>
        <v>-6.5</v>
      </c>
      <c r="V18" s="130">
        <f t="shared" si="2"/>
        <v>-0.35</v>
      </c>
      <c r="W18" s="5">
        <v>42441</v>
      </c>
      <c r="X18" s="4" t="s">
        <v>95</v>
      </c>
      <c r="Y18" s="4" t="s">
        <v>96</v>
      </c>
      <c r="Z18" s="4" t="s">
        <v>78</v>
      </c>
      <c r="AA18" s="5">
        <v>42436</v>
      </c>
      <c r="AB18" s="4" t="s">
        <v>1612</v>
      </c>
      <c r="AC18" s="146" t="s">
        <v>2302</v>
      </c>
    </row>
    <row r="19" spans="1:29" s="4" customFormat="1">
      <c r="A19" s="4" t="s">
        <v>27</v>
      </c>
      <c r="B19" s="4" t="s">
        <v>28</v>
      </c>
      <c r="C19" s="4" t="s">
        <v>1611</v>
      </c>
      <c r="D19" s="5">
        <v>42436</v>
      </c>
      <c r="E19" s="5">
        <v>42466</v>
      </c>
      <c r="F19" s="130">
        <v>0</v>
      </c>
      <c r="G19" s="130">
        <v>0</v>
      </c>
      <c r="I19" s="4" t="s">
        <v>30</v>
      </c>
      <c r="K19" s="4">
        <v>200792</v>
      </c>
      <c r="M19" s="4" t="s">
        <v>32</v>
      </c>
      <c r="N19" s="4" t="s">
        <v>46</v>
      </c>
      <c r="O19" s="4" t="s">
        <v>47</v>
      </c>
      <c r="P19" s="4" t="s">
        <v>48</v>
      </c>
      <c r="Q19" s="4">
        <v>-1</v>
      </c>
      <c r="R19" s="130">
        <v>6.5</v>
      </c>
      <c r="S19" s="130">
        <f t="shared" si="0"/>
        <v>-6.5</v>
      </c>
      <c r="T19" s="130">
        <v>6.5</v>
      </c>
      <c r="U19" s="130">
        <f t="shared" si="1"/>
        <v>-6.5</v>
      </c>
      <c r="V19" s="130">
        <f t="shared" si="2"/>
        <v>-0.35</v>
      </c>
      <c r="W19" s="5">
        <v>42441</v>
      </c>
      <c r="X19" s="4" t="s">
        <v>95</v>
      </c>
      <c r="Y19" s="4" t="s">
        <v>96</v>
      </c>
      <c r="Z19" s="4" t="s">
        <v>78</v>
      </c>
      <c r="AA19" s="5">
        <v>42436</v>
      </c>
      <c r="AB19" s="4" t="s">
        <v>1612</v>
      </c>
      <c r="AC19" s="146" t="s">
        <v>2302</v>
      </c>
    </row>
    <row r="20" spans="1:29" s="4" customFormat="1">
      <c r="A20" s="4" t="s">
        <v>27</v>
      </c>
      <c r="B20" s="4" t="s">
        <v>28</v>
      </c>
      <c r="C20" s="4" t="s">
        <v>1611</v>
      </c>
      <c r="D20" s="5">
        <v>42436</v>
      </c>
      <c r="E20" s="5">
        <v>42466</v>
      </c>
      <c r="F20" s="130">
        <v>0</v>
      </c>
      <c r="G20" s="130">
        <v>0</v>
      </c>
      <c r="I20" s="4" t="s">
        <v>30</v>
      </c>
      <c r="K20" s="4">
        <v>200792</v>
      </c>
      <c r="M20" s="4" t="s">
        <v>32</v>
      </c>
      <c r="N20" s="4" t="s">
        <v>46</v>
      </c>
      <c r="O20" s="4" t="s">
        <v>47</v>
      </c>
      <c r="P20" s="4" t="s">
        <v>48</v>
      </c>
      <c r="Q20" s="4">
        <v>-1</v>
      </c>
      <c r="R20" s="130">
        <v>6.5</v>
      </c>
      <c r="S20" s="130">
        <f t="shared" si="0"/>
        <v>-6.5</v>
      </c>
      <c r="T20" s="130">
        <v>6.5</v>
      </c>
      <c r="U20" s="130">
        <f t="shared" si="1"/>
        <v>-6.5</v>
      </c>
      <c r="V20" s="130">
        <f t="shared" si="2"/>
        <v>-0.35</v>
      </c>
      <c r="W20" s="5">
        <v>42441</v>
      </c>
      <c r="X20" s="4" t="s">
        <v>95</v>
      </c>
      <c r="Y20" s="4" t="s">
        <v>96</v>
      </c>
      <c r="Z20" s="4" t="s">
        <v>78</v>
      </c>
      <c r="AA20" s="5">
        <v>42436</v>
      </c>
      <c r="AB20" s="4" t="s">
        <v>1612</v>
      </c>
      <c r="AC20" s="146" t="s">
        <v>2302</v>
      </c>
    </row>
    <row r="21" spans="1:29" s="4" customFormat="1">
      <c r="A21" s="4" t="s">
        <v>27</v>
      </c>
      <c r="B21" s="4" t="s">
        <v>28</v>
      </c>
      <c r="C21" s="4" t="s">
        <v>1611</v>
      </c>
      <c r="D21" s="5">
        <v>42436</v>
      </c>
      <c r="E21" s="5">
        <v>42466</v>
      </c>
      <c r="F21" s="130">
        <v>0</v>
      </c>
      <c r="G21" s="130">
        <v>0</v>
      </c>
      <c r="I21" s="4" t="s">
        <v>30</v>
      </c>
      <c r="K21" s="4">
        <v>200792</v>
      </c>
      <c r="M21" s="4" t="s">
        <v>32</v>
      </c>
      <c r="N21" s="4" t="s">
        <v>46</v>
      </c>
      <c r="O21" s="4" t="s">
        <v>47</v>
      </c>
      <c r="P21" s="4" t="s">
        <v>48</v>
      </c>
      <c r="Q21" s="4">
        <v>-1</v>
      </c>
      <c r="R21" s="130">
        <v>6.5</v>
      </c>
      <c r="S21" s="130">
        <f t="shared" si="0"/>
        <v>-6.5</v>
      </c>
      <c r="T21" s="130">
        <v>6.5</v>
      </c>
      <c r="U21" s="130">
        <f t="shared" si="1"/>
        <v>-6.5</v>
      </c>
      <c r="V21" s="130">
        <f t="shared" si="2"/>
        <v>-0.35</v>
      </c>
      <c r="W21" s="5">
        <v>42441</v>
      </c>
      <c r="X21" s="4" t="s">
        <v>95</v>
      </c>
      <c r="Y21" s="4" t="s">
        <v>96</v>
      </c>
      <c r="Z21" s="4" t="s">
        <v>78</v>
      </c>
      <c r="AA21" s="5">
        <v>42436</v>
      </c>
      <c r="AB21" s="4" t="s">
        <v>1612</v>
      </c>
      <c r="AC21" s="146" t="s">
        <v>2302</v>
      </c>
    </row>
    <row r="22" spans="1:29" s="4" customFormat="1">
      <c r="A22" s="4" t="s">
        <v>27</v>
      </c>
      <c r="B22" s="4" t="s">
        <v>28</v>
      </c>
      <c r="C22" s="4" t="s">
        <v>1611</v>
      </c>
      <c r="D22" s="5">
        <v>42436</v>
      </c>
      <c r="E22" s="5">
        <v>42466</v>
      </c>
      <c r="F22" s="130">
        <v>0</v>
      </c>
      <c r="G22" s="130">
        <v>0</v>
      </c>
      <c r="I22" s="4" t="s">
        <v>30</v>
      </c>
      <c r="K22" s="4">
        <v>200792</v>
      </c>
      <c r="M22" s="4" t="s">
        <v>32</v>
      </c>
      <c r="N22" s="4" t="s">
        <v>46</v>
      </c>
      <c r="O22" s="4" t="s">
        <v>47</v>
      </c>
      <c r="P22" s="4" t="s">
        <v>48</v>
      </c>
      <c r="Q22" s="4">
        <v>-1</v>
      </c>
      <c r="R22" s="130">
        <v>6.5</v>
      </c>
      <c r="S22" s="130">
        <f t="shared" si="0"/>
        <v>-6.5</v>
      </c>
      <c r="T22" s="130">
        <v>6.5</v>
      </c>
      <c r="U22" s="130">
        <f t="shared" si="1"/>
        <v>-6.5</v>
      </c>
      <c r="V22" s="130">
        <f t="shared" si="2"/>
        <v>-0.35</v>
      </c>
      <c r="W22" s="5">
        <v>42441</v>
      </c>
      <c r="X22" s="4" t="s">
        <v>95</v>
      </c>
      <c r="Y22" s="4" t="s">
        <v>96</v>
      </c>
      <c r="Z22" s="4" t="s">
        <v>78</v>
      </c>
      <c r="AA22" s="5">
        <v>42436</v>
      </c>
      <c r="AB22" s="4" t="s">
        <v>1612</v>
      </c>
      <c r="AC22" s="146" t="s">
        <v>2302</v>
      </c>
    </row>
    <row r="23" spans="1:29" s="4" customFormat="1">
      <c r="A23" s="4" t="s">
        <v>27</v>
      </c>
      <c r="B23" s="4" t="s">
        <v>28</v>
      </c>
      <c r="C23" s="4" t="s">
        <v>1611</v>
      </c>
      <c r="D23" s="5">
        <v>42436</v>
      </c>
      <c r="E23" s="5">
        <v>42466</v>
      </c>
      <c r="F23" s="130">
        <v>0</v>
      </c>
      <c r="G23" s="130">
        <v>0</v>
      </c>
      <c r="I23" s="4" t="s">
        <v>30</v>
      </c>
      <c r="K23" s="4">
        <v>200792</v>
      </c>
      <c r="M23" s="4" t="s">
        <v>32</v>
      </c>
      <c r="N23" s="4" t="s">
        <v>46</v>
      </c>
      <c r="O23" s="4" t="s">
        <v>47</v>
      </c>
      <c r="P23" s="4" t="s">
        <v>48</v>
      </c>
      <c r="Q23" s="4">
        <v>-1</v>
      </c>
      <c r="R23" s="130">
        <v>6.5</v>
      </c>
      <c r="S23" s="130">
        <f t="shared" si="0"/>
        <v>-6.5</v>
      </c>
      <c r="T23" s="130">
        <v>6.5</v>
      </c>
      <c r="U23" s="130">
        <f t="shared" si="1"/>
        <v>-6.5</v>
      </c>
      <c r="V23" s="130">
        <f t="shared" si="2"/>
        <v>-0.35</v>
      </c>
      <c r="W23" s="5">
        <v>42441</v>
      </c>
      <c r="X23" s="4" t="s">
        <v>95</v>
      </c>
      <c r="Y23" s="4" t="s">
        <v>96</v>
      </c>
      <c r="Z23" s="4" t="s">
        <v>78</v>
      </c>
      <c r="AA23" s="5">
        <v>42436</v>
      </c>
      <c r="AB23" s="4" t="s">
        <v>1612</v>
      </c>
      <c r="AC23" s="146" t="s">
        <v>2302</v>
      </c>
    </row>
    <row r="24" spans="1:29" s="4" customFormat="1">
      <c r="A24" s="4" t="s">
        <v>27</v>
      </c>
      <c r="B24" s="4" t="s">
        <v>28</v>
      </c>
      <c r="C24" s="4" t="s">
        <v>1611</v>
      </c>
      <c r="D24" s="5">
        <v>42436</v>
      </c>
      <c r="E24" s="5">
        <v>42466</v>
      </c>
      <c r="F24" s="130">
        <v>0</v>
      </c>
      <c r="G24" s="130">
        <v>0</v>
      </c>
      <c r="I24" s="4" t="s">
        <v>30</v>
      </c>
      <c r="K24" s="4">
        <v>200792</v>
      </c>
      <c r="M24" s="4" t="s">
        <v>32</v>
      </c>
      <c r="N24" s="4" t="s">
        <v>46</v>
      </c>
      <c r="O24" s="4" t="s">
        <v>47</v>
      </c>
      <c r="P24" s="4" t="s">
        <v>48</v>
      </c>
      <c r="Q24" s="4">
        <v>-1</v>
      </c>
      <c r="R24" s="130">
        <v>6.5</v>
      </c>
      <c r="S24" s="130">
        <f t="shared" si="0"/>
        <v>-6.5</v>
      </c>
      <c r="T24" s="130">
        <v>6.5</v>
      </c>
      <c r="U24" s="130">
        <f t="shared" si="1"/>
        <v>-6.5</v>
      </c>
      <c r="V24" s="130">
        <f t="shared" si="2"/>
        <v>-0.35</v>
      </c>
      <c r="W24" s="5">
        <v>42441</v>
      </c>
      <c r="X24" s="4" t="s">
        <v>95</v>
      </c>
      <c r="Y24" s="4" t="s">
        <v>96</v>
      </c>
      <c r="Z24" s="4" t="s">
        <v>78</v>
      </c>
      <c r="AA24" s="5">
        <v>42436</v>
      </c>
      <c r="AB24" s="4" t="s">
        <v>1612</v>
      </c>
      <c r="AC24" s="146" t="s">
        <v>2302</v>
      </c>
    </row>
    <row r="25" spans="1:29" s="4" customFormat="1">
      <c r="A25" s="4" t="s">
        <v>27</v>
      </c>
      <c r="B25" s="4" t="s">
        <v>28</v>
      </c>
      <c r="C25" s="4" t="s">
        <v>1611</v>
      </c>
      <c r="D25" s="5">
        <v>42436</v>
      </c>
      <c r="E25" s="5">
        <v>42466</v>
      </c>
      <c r="F25" s="130">
        <v>0</v>
      </c>
      <c r="G25" s="130">
        <v>0</v>
      </c>
      <c r="I25" s="4" t="s">
        <v>30</v>
      </c>
      <c r="K25" s="4">
        <v>200792</v>
      </c>
      <c r="M25" s="4" t="s">
        <v>32</v>
      </c>
      <c r="N25" s="4" t="s">
        <v>46</v>
      </c>
      <c r="O25" s="4" t="s">
        <v>47</v>
      </c>
      <c r="P25" s="4" t="s">
        <v>48</v>
      </c>
      <c r="Q25" s="4">
        <v>-1</v>
      </c>
      <c r="R25" s="130">
        <v>6.5</v>
      </c>
      <c r="S25" s="130">
        <f t="shared" si="0"/>
        <v>-6.5</v>
      </c>
      <c r="T25" s="130">
        <v>6.5</v>
      </c>
      <c r="U25" s="130">
        <f t="shared" si="1"/>
        <v>-6.5</v>
      </c>
      <c r="V25" s="130">
        <f t="shared" si="2"/>
        <v>-0.35</v>
      </c>
      <c r="W25" s="5">
        <v>42441</v>
      </c>
      <c r="X25" s="4" t="s">
        <v>95</v>
      </c>
      <c r="Y25" s="4" t="s">
        <v>96</v>
      </c>
      <c r="Z25" s="4" t="s">
        <v>78</v>
      </c>
      <c r="AA25" s="5">
        <v>42436</v>
      </c>
      <c r="AB25" s="4" t="s">
        <v>1612</v>
      </c>
      <c r="AC25" s="146" t="s">
        <v>2302</v>
      </c>
    </row>
    <row r="26" spans="1:29" s="4" customFormat="1">
      <c r="A26" s="4" t="s">
        <v>27</v>
      </c>
      <c r="B26" s="4" t="s">
        <v>28</v>
      </c>
      <c r="C26" s="4" t="s">
        <v>1611</v>
      </c>
      <c r="D26" s="5">
        <v>42436</v>
      </c>
      <c r="E26" s="5">
        <v>42466</v>
      </c>
      <c r="F26" s="130">
        <v>0</v>
      </c>
      <c r="G26" s="130">
        <v>0</v>
      </c>
      <c r="I26" s="4" t="s">
        <v>30</v>
      </c>
      <c r="K26" s="4">
        <v>200792</v>
      </c>
      <c r="M26" s="4" t="s">
        <v>32</v>
      </c>
      <c r="N26" s="4" t="s">
        <v>46</v>
      </c>
      <c r="O26" s="4" t="s">
        <v>47</v>
      </c>
      <c r="P26" s="4" t="s">
        <v>48</v>
      </c>
      <c r="Q26" s="4">
        <v>-1</v>
      </c>
      <c r="R26" s="130">
        <v>6.5</v>
      </c>
      <c r="S26" s="130">
        <f t="shared" si="0"/>
        <v>-6.5</v>
      </c>
      <c r="T26" s="130">
        <v>6.5</v>
      </c>
      <c r="U26" s="130">
        <f t="shared" si="1"/>
        <v>-6.5</v>
      </c>
      <c r="V26" s="130">
        <f t="shared" si="2"/>
        <v>-0.35</v>
      </c>
      <c r="W26" s="5">
        <v>42441</v>
      </c>
      <c r="X26" s="4" t="s">
        <v>95</v>
      </c>
      <c r="Y26" s="4" t="s">
        <v>96</v>
      </c>
      <c r="Z26" s="4" t="s">
        <v>78</v>
      </c>
      <c r="AA26" s="5">
        <v>42436</v>
      </c>
      <c r="AB26" s="4" t="s">
        <v>1612</v>
      </c>
      <c r="AC26" s="146" t="s">
        <v>2302</v>
      </c>
    </row>
    <row r="27" spans="1:29" s="4" customFormat="1">
      <c r="A27" s="4" t="s">
        <v>27</v>
      </c>
      <c r="B27" s="4" t="s">
        <v>28</v>
      </c>
      <c r="C27" s="4" t="s">
        <v>1611</v>
      </c>
      <c r="D27" s="5">
        <v>42436</v>
      </c>
      <c r="E27" s="5">
        <v>42466</v>
      </c>
      <c r="F27" s="130">
        <v>0</v>
      </c>
      <c r="G27" s="130">
        <v>0</v>
      </c>
      <c r="I27" s="4" t="s">
        <v>30</v>
      </c>
      <c r="K27" s="4">
        <v>200792</v>
      </c>
      <c r="M27" s="4" t="s">
        <v>32</v>
      </c>
      <c r="N27" s="4" t="s">
        <v>46</v>
      </c>
      <c r="O27" s="4" t="s">
        <v>47</v>
      </c>
      <c r="P27" s="4" t="s">
        <v>48</v>
      </c>
      <c r="Q27" s="4">
        <v>-1</v>
      </c>
      <c r="R27" s="130">
        <v>6.5</v>
      </c>
      <c r="S27" s="130">
        <f t="shared" si="0"/>
        <v>-6.5</v>
      </c>
      <c r="T27" s="130">
        <v>6.5</v>
      </c>
      <c r="U27" s="130">
        <f t="shared" si="1"/>
        <v>-6.5</v>
      </c>
      <c r="V27" s="130">
        <f t="shared" si="2"/>
        <v>-0.35</v>
      </c>
      <c r="W27" s="5">
        <v>42441</v>
      </c>
      <c r="X27" s="4" t="s">
        <v>95</v>
      </c>
      <c r="Y27" s="4" t="s">
        <v>96</v>
      </c>
      <c r="Z27" s="4" t="s">
        <v>78</v>
      </c>
      <c r="AA27" s="5">
        <v>42436</v>
      </c>
      <c r="AB27" s="4" t="s">
        <v>1612</v>
      </c>
      <c r="AC27" s="146" t="s">
        <v>2302</v>
      </c>
    </row>
    <row r="28" spans="1:29" s="4" customFormat="1">
      <c r="A28" s="4" t="s">
        <v>27</v>
      </c>
      <c r="B28" s="4" t="s">
        <v>28</v>
      </c>
      <c r="C28" s="4" t="s">
        <v>1611</v>
      </c>
      <c r="D28" s="5">
        <v>42436</v>
      </c>
      <c r="E28" s="5">
        <v>42466</v>
      </c>
      <c r="F28" s="130">
        <v>0</v>
      </c>
      <c r="G28" s="130">
        <v>0</v>
      </c>
      <c r="I28" s="4" t="s">
        <v>30</v>
      </c>
      <c r="K28" s="4">
        <v>200792</v>
      </c>
      <c r="M28" s="4" t="s">
        <v>32</v>
      </c>
      <c r="N28" s="4" t="s">
        <v>46</v>
      </c>
      <c r="O28" s="4" t="s">
        <v>47</v>
      </c>
      <c r="P28" s="4" t="s">
        <v>48</v>
      </c>
      <c r="Q28" s="4">
        <v>-1</v>
      </c>
      <c r="R28" s="130">
        <v>6.5</v>
      </c>
      <c r="S28" s="130">
        <f t="shared" si="0"/>
        <v>-6.5</v>
      </c>
      <c r="T28" s="130">
        <v>6.5</v>
      </c>
      <c r="U28" s="130">
        <f t="shared" si="1"/>
        <v>-6.5</v>
      </c>
      <c r="V28" s="130">
        <f t="shared" si="2"/>
        <v>-0.35</v>
      </c>
      <c r="W28" s="5">
        <v>42441</v>
      </c>
      <c r="X28" s="4" t="s">
        <v>95</v>
      </c>
      <c r="Y28" s="4" t="s">
        <v>96</v>
      </c>
      <c r="Z28" s="4" t="s">
        <v>78</v>
      </c>
      <c r="AA28" s="5">
        <v>42436</v>
      </c>
      <c r="AB28" s="4" t="s">
        <v>1612</v>
      </c>
      <c r="AC28" s="146" t="s">
        <v>2302</v>
      </c>
    </row>
    <row r="29" spans="1:29" s="4" customFormat="1">
      <c r="A29" s="4" t="s">
        <v>27</v>
      </c>
      <c r="B29" s="4" t="s">
        <v>28</v>
      </c>
      <c r="C29" s="4" t="s">
        <v>1611</v>
      </c>
      <c r="D29" s="5">
        <v>42436</v>
      </c>
      <c r="E29" s="5">
        <v>42466</v>
      </c>
      <c r="F29" s="130">
        <v>0</v>
      </c>
      <c r="G29" s="130">
        <v>0</v>
      </c>
      <c r="I29" s="4" t="s">
        <v>30</v>
      </c>
      <c r="K29" s="4">
        <v>200792</v>
      </c>
      <c r="M29" s="4" t="s">
        <v>32</v>
      </c>
      <c r="N29" s="4" t="s">
        <v>46</v>
      </c>
      <c r="O29" s="4" t="s">
        <v>47</v>
      </c>
      <c r="P29" s="4" t="s">
        <v>48</v>
      </c>
      <c r="Q29" s="4">
        <v>-1</v>
      </c>
      <c r="R29" s="130">
        <v>6.5</v>
      </c>
      <c r="S29" s="130">
        <f t="shared" si="0"/>
        <v>-6.5</v>
      </c>
      <c r="T29" s="130">
        <v>6.5</v>
      </c>
      <c r="U29" s="130">
        <f t="shared" si="1"/>
        <v>-6.5</v>
      </c>
      <c r="V29" s="130">
        <f t="shared" si="2"/>
        <v>-0.35</v>
      </c>
      <c r="W29" s="5">
        <v>42441</v>
      </c>
      <c r="X29" s="4" t="s">
        <v>95</v>
      </c>
      <c r="Y29" s="4" t="s">
        <v>96</v>
      </c>
      <c r="Z29" s="4" t="s">
        <v>78</v>
      </c>
      <c r="AA29" s="5">
        <v>42436</v>
      </c>
      <c r="AB29" s="4" t="s">
        <v>1612</v>
      </c>
      <c r="AC29" s="146" t="s">
        <v>2302</v>
      </c>
    </row>
    <row r="30" spans="1:29" s="4" customFormat="1">
      <c r="A30" s="4" t="s">
        <v>27</v>
      </c>
      <c r="B30" s="4" t="s">
        <v>28</v>
      </c>
      <c r="C30" s="4" t="s">
        <v>1611</v>
      </c>
      <c r="D30" s="5">
        <v>42436</v>
      </c>
      <c r="E30" s="5">
        <v>42466</v>
      </c>
      <c r="F30" s="130">
        <v>0</v>
      </c>
      <c r="G30" s="130">
        <v>0</v>
      </c>
      <c r="I30" s="4" t="s">
        <v>30</v>
      </c>
      <c r="K30" s="4">
        <v>200792</v>
      </c>
      <c r="M30" s="4" t="s">
        <v>32</v>
      </c>
      <c r="N30" s="4" t="s">
        <v>46</v>
      </c>
      <c r="O30" s="4" t="s">
        <v>47</v>
      </c>
      <c r="P30" s="4" t="s">
        <v>48</v>
      </c>
      <c r="Q30" s="4">
        <v>-1</v>
      </c>
      <c r="R30" s="130">
        <v>6.5</v>
      </c>
      <c r="S30" s="130">
        <f t="shared" si="0"/>
        <v>-6.5</v>
      </c>
      <c r="T30" s="130">
        <v>6.5</v>
      </c>
      <c r="U30" s="130">
        <f t="shared" si="1"/>
        <v>-6.5</v>
      </c>
      <c r="V30" s="130">
        <f t="shared" si="2"/>
        <v>-0.35</v>
      </c>
      <c r="W30" s="5">
        <v>42441</v>
      </c>
      <c r="X30" s="4" t="s">
        <v>95</v>
      </c>
      <c r="Y30" s="4" t="s">
        <v>96</v>
      </c>
      <c r="Z30" s="4" t="s">
        <v>78</v>
      </c>
      <c r="AA30" s="5">
        <v>42436</v>
      </c>
      <c r="AB30" s="4" t="s">
        <v>1612</v>
      </c>
      <c r="AC30" s="146" t="s">
        <v>2302</v>
      </c>
    </row>
    <row r="31" spans="1:29" s="4" customFormat="1">
      <c r="A31" s="4" t="s">
        <v>27</v>
      </c>
      <c r="B31" s="4" t="s">
        <v>28</v>
      </c>
      <c r="C31" s="4" t="s">
        <v>1611</v>
      </c>
      <c r="D31" s="5">
        <v>42436</v>
      </c>
      <c r="E31" s="5">
        <v>42466</v>
      </c>
      <c r="F31" s="130">
        <v>0</v>
      </c>
      <c r="G31" s="130">
        <v>0</v>
      </c>
      <c r="I31" s="4" t="s">
        <v>30</v>
      </c>
      <c r="K31" s="4">
        <v>200792</v>
      </c>
      <c r="M31" s="4" t="s">
        <v>32</v>
      </c>
      <c r="N31" s="4" t="s">
        <v>46</v>
      </c>
      <c r="O31" s="4" t="s">
        <v>47</v>
      </c>
      <c r="P31" s="4" t="s">
        <v>48</v>
      </c>
      <c r="Q31" s="4">
        <v>-1</v>
      </c>
      <c r="R31" s="130">
        <v>6.5</v>
      </c>
      <c r="S31" s="130">
        <f t="shared" si="0"/>
        <v>-6.5</v>
      </c>
      <c r="T31" s="130">
        <v>6.5</v>
      </c>
      <c r="U31" s="130">
        <f t="shared" si="1"/>
        <v>-6.5</v>
      </c>
      <c r="V31" s="130">
        <f t="shared" si="2"/>
        <v>-0.35</v>
      </c>
      <c r="W31" s="5">
        <v>42441</v>
      </c>
      <c r="X31" s="4" t="s">
        <v>95</v>
      </c>
      <c r="Y31" s="4" t="s">
        <v>96</v>
      </c>
      <c r="Z31" s="4" t="s">
        <v>78</v>
      </c>
      <c r="AA31" s="5">
        <v>42436</v>
      </c>
      <c r="AB31" s="4" t="s">
        <v>1612</v>
      </c>
      <c r="AC31" s="146" t="s">
        <v>2302</v>
      </c>
    </row>
    <row r="32" spans="1:29" s="4" customFormat="1">
      <c r="A32" s="4" t="s">
        <v>27</v>
      </c>
      <c r="B32" s="4" t="s">
        <v>28</v>
      </c>
      <c r="C32" s="4" t="s">
        <v>1611</v>
      </c>
      <c r="D32" s="5">
        <v>42436</v>
      </c>
      <c r="E32" s="5">
        <v>42466</v>
      </c>
      <c r="F32" s="130">
        <v>0</v>
      </c>
      <c r="G32" s="130">
        <v>0</v>
      </c>
      <c r="I32" s="4" t="s">
        <v>30</v>
      </c>
      <c r="K32" s="4">
        <v>200792</v>
      </c>
      <c r="M32" s="4" t="s">
        <v>32</v>
      </c>
      <c r="N32" s="4" t="s">
        <v>46</v>
      </c>
      <c r="O32" s="4" t="s">
        <v>47</v>
      </c>
      <c r="P32" s="4" t="s">
        <v>48</v>
      </c>
      <c r="Q32" s="4">
        <v>-1</v>
      </c>
      <c r="R32" s="130">
        <v>6.5</v>
      </c>
      <c r="S32" s="130">
        <f t="shared" si="0"/>
        <v>-6.5</v>
      </c>
      <c r="T32" s="130">
        <v>6.5</v>
      </c>
      <c r="U32" s="130">
        <f t="shared" si="1"/>
        <v>-6.5</v>
      </c>
      <c r="V32" s="130">
        <f t="shared" si="2"/>
        <v>-0.35</v>
      </c>
      <c r="W32" s="5">
        <v>42441</v>
      </c>
      <c r="X32" s="4" t="s">
        <v>95</v>
      </c>
      <c r="Y32" s="4" t="s">
        <v>96</v>
      </c>
      <c r="Z32" s="4" t="s">
        <v>78</v>
      </c>
      <c r="AA32" s="5">
        <v>42436</v>
      </c>
      <c r="AB32" s="4" t="s">
        <v>1612</v>
      </c>
      <c r="AC32" s="146" t="s">
        <v>2302</v>
      </c>
    </row>
    <row r="33" spans="1:29" s="4" customFormat="1">
      <c r="A33" s="4" t="s">
        <v>27</v>
      </c>
      <c r="B33" s="4" t="s">
        <v>28</v>
      </c>
      <c r="C33" s="4" t="s">
        <v>1611</v>
      </c>
      <c r="D33" s="5">
        <v>42436</v>
      </c>
      <c r="E33" s="5">
        <v>42466</v>
      </c>
      <c r="F33" s="130">
        <v>0</v>
      </c>
      <c r="G33" s="130">
        <v>0</v>
      </c>
      <c r="I33" s="4" t="s">
        <v>30</v>
      </c>
      <c r="K33" s="4">
        <v>200792</v>
      </c>
      <c r="M33" s="4" t="s">
        <v>32</v>
      </c>
      <c r="N33" s="4" t="s">
        <v>46</v>
      </c>
      <c r="O33" s="4" t="s">
        <v>47</v>
      </c>
      <c r="P33" s="4" t="s">
        <v>48</v>
      </c>
      <c r="Q33" s="4">
        <v>-1</v>
      </c>
      <c r="R33" s="130">
        <v>6.5</v>
      </c>
      <c r="S33" s="130">
        <f t="shared" si="0"/>
        <v>-6.5</v>
      </c>
      <c r="T33" s="130">
        <v>6.5</v>
      </c>
      <c r="U33" s="130">
        <f t="shared" si="1"/>
        <v>-6.5</v>
      </c>
      <c r="V33" s="130">
        <f t="shared" si="2"/>
        <v>-0.35</v>
      </c>
      <c r="W33" s="5">
        <v>42441</v>
      </c>
      <c r="X33" s="4" t="s">
        <v>95</v>
      </c>
      <c r="Y33" s="4" t="s">
        <v>96</v>
      </c>
      <c r="Z33" s="4" t="s">
        <v>78</v>
      </c>
      <c r="AA33" s="5">
        <v>42436</v>
      </c>
      <c r="AB33" s="4" t="s">
        <v>1612</v>
      </c>
      <c r="AC33" s="146" t="s">
        <v>2302</v>
      </c>
    </row>
    <row r="34" spans="1:29" s="4" customFormat="1">
      <c r="A34" s="4" t="s">
        <v>27</v>
      </c>
      <c r="B34" s="4" t="s">
        <v>28</v>
      </c>
      <c r="C34" s="4" t="s">
        <v>1634</v>
      </c>
      <c r="D34" s="5">
        <v>42437</v>
      </c>
      <c r="E34" s="5">
        <v>42467</v>
      </c>
      <c r="F34" s="130">
        <f>SUM(U34:U41)</f>
        <v>-52</v>
      </c>
      <c r="G34" s="130">
        <v>0</v>
      </c>
      <c r="I34" s="4" t="s">
        <v>30</v>
      </c>
      <c r="K34" s="4">
        <v>200792</v>
      </c>
      <c r="M34" s="4" t="s">
        <v>32</v>
      </c>
      <c r="N34" s="4" t="s">
        <v>46</v>
      </c>
      <c r="O34" s="4" t="s">
        <v>47</v>
      </c>
      <c r="P34" s="4" t="s">
        <v>48</v>
      </c>
      <c r="Q34" s="4">
        <v>-1</v>
      </c>
      <c r="R34" s="130">
        <v>6.5</v>
      </c>
      <c r="S34" s="130">
        <f t="shared" ref="S34:S65" si="3">Q34*R34</f>
        <v>-6.5</v>
      </c>
      <c r="T34" s="130">
        <v>6.5</v>
      </c>
      <c r="U34" s="130">
        <f t="shared" ref="U34:U65" si="4">Q34*T34</f>
        <v>-6.5</v>
      </c>
      <c r="V34" s="130">
        <f t="shared" ref="V34:V65" si="5">Q34*0.35</f>
        <v>-0.35</v>
      </c>
      <c r="W34" s="5">
        <v>42441</v>
      </c>
      <c r="X34" s="4" t="s">
        <v>95</v>
      </c>
      <c r="Y34" s="4" t="s">
        <v>96</v>
      </c>
      <c r="Z34" s="4" t="s">
        <v>78</v>
      </c>
      <c r="AA34" s="5">
        <v>42437</v>
      </c>
      <c r="AB34" s="4" t="s">
        <v>1635</v>
      </c>
      <c r="AC34" s="146" t="s">
        <v>2302</v>
      </c>
    </row>
    <row r="35" spans="1:29" s="4" customFormat="1">
      <c r="A35" s="4" t="s">
        <v>27</v>
      </c>
      <c r="B35" s="4" t="s">
        <v>28</v>
      </c>
      <c r="C35" s="4" t="s">
        <v>1634</v>
      </c>
      <c r="D35" s="5">
        <v>42437</v>
      </c>
      <c r="E35" s="5">
        <v>42467</v>
      </c>
      <c r="F35" s="130">
        <v>0</v>
      </c>
      <c r="G35" s="130">
        <v>0</v>
      </c>
      <c r="I35" s="4" t="s">
        <v>30</v>
      </c>
      <c r="K35" s="4">
        <v>200792</v>
      </c>
      <c r="M35" s="4" t="s">
        <v>32</v>
      </c>
      <c r="N35" s="4" t="s">
        <v>46</v>
      </c>
      <c r="O35" s="4" t="s">
        <v>47</v>
      </c>
      <c r="P35" s="4" t="s">
        <v>48</v>
      </c>
      <c r="Q35" s="4">
        <v>-1</v>
      </c>
      <c r="R35" s="130">
        <v>6.5</v>
      </c>
      <c r="S35" s="130">
        <f t="shared" si="3"/>
        <v>-6.5</v>
      </c>
      <c r="T35" s="130">
        <v>6.5</v>
      </c>
      <c r="U35" s="130">
        <f t="shared" si="4"/>
        <v>-6.5</v>
      </c>
      <c r="V35" s="130">
        <f t="shared" si="5"/>
        <v>-0.35</v>
      </c>
      <c r="W35" s="5">
        <v>42441</v>
      </c>
      <c r="X35" s="4" t="s">
        <v>95</v>
      </c>
      <c r="Y35" s="4" t="s">
        <v>96</v>
      </c>
      <c r="Z35" s="4" t="s">
        <v>78</v>
      </c>
      <c r="AA35" s="5">
        <v>42437</v>
      </c>
      <c r="AB35" s="4" t="s">
        <v>1635</v>
      </c>
      <c r="AC35" s="146" t="s">
        <v>2302</v>
      </c>
    </row>
    <row r="36" spans="1:29" s="4" customFormat="1">
      <c r="A36" s="4" t="s">
        <v>27</v>
      </c>
      <c r="B36" s="4" t="s">
        <v>28</v>
      </c>
      <c r="C36" s="4" t="s">
        <v>1634</v>
      </c>
      <c r="D36" s="5">
        <v>42437</v>
      </c>
      <c r="E36" s="5">
        <v>42467</v>
      </c>
      <c r="F36" s="130">
        <v>0</v>
      </c>
      <c r="G36" s="130">
        <v>0</v>
      </c>
      <c r="I36" s="4" t="s">
        <v>30</v>
      </c>
      <c r="K36" s="4">
        <v>200792</v>
      </c>
      <c r="M36" s="4" t="s">
        <v>32</v>
      </c>
      <c r="N36" s="4" t="s">
        <v>46</v>
      </c>
      <c r="O36" s="4" t="s">
        <v>47</v>
      </c>
      <c r="P36" s="4" t="s">
        <v>48</v>
      </c>
      <c r="Q36" s="4">
        <v>-1</v>
      </c>
      <c r="R36" s="130">
        <v>6.5</v>
      </c>
      <c r="S36" s="130">
        <f t="shared" si="3"/>
        <v>-6.5</v>
      </c>
      <c r="T36" s="130">
        <v>6.5</v>
      </c>
      <c r="U36" s="130">
        <f t="shared" si="4"/>
        <v>-6.5</v>
      </c>
      <c r="V36" s="130">
        <f t="shared" si="5"/>
        <v>-0.35</v>
      </c>
      <c r="W36" s="5">
        <v>42441</v>
      </c>
      <c r="X36" s="4" t="s">
        <v>95</v>
      </c>
      <c r="Y36" s="4" t="s">
        <v>96</v>
      </c>
      <c r="Z36" s="4" t="s">
        <v>78</v>
      </c>
      <c r="AA36" s="5">
        <v>42437</v>
      </c>
      <c r="AB36" s="4" t="s">
        <v>1635</v>
      </c>
      <c r="AC36" s="146" t="s">
        <v>2302</v>
      </c>
    </row>
    <row r="37" spans="1:29" s="4" customFormat="1">
      <c r="A37" s="4" t="s">
        <v>27</v>
      </c>
      <c r="B37" s="4" t="s">
        <v>28</v>
      </c>
      <c r="C37" s="4" t="s">
        <v>1634</v>
      </c>
      <c r="D37" s="5">
        <v>42437</v>
      </c>
      <c r="E37" s="5">
        <v>42467</v>
      </c>
      <c r="F37" s="130">
        <v>0</v>
      </c>
      <c r="G37" s="130">
        <v>0</v>
      </c>
      <c r="I37" s="4" t="s">
        <v>30</v>
      </c>
      <c r="K37" s="4">
        <v>200792</v>
      </c>
      <c r="M37" s="4" t="s">
        <v>32</v>
      </c>
      <c r="N37" s="4" t="s">
        <v>46</v>
      </c>
      <c r="O37" s="4" t="s">
        <v>47</v>
      </c>
      <c r="P37" s="4" t="s">
        <v>48</v>
      </c>
      <c r="Q37" s="4">
        <v>-1</v>
      </c>
      <c r="R37" s="130">
        <v>6.5</v>
      </c>
      <c r="S37" s="130">
        <f t="shared" si="3"/>
        <v>-6.5</v>
      </c>
      <c r="T37" s="130">
        <v>6.5</v>
      </c>
      <c r="U37" s="130">
        <f t="shared" si="4"/>
        <v>-6.5</v>
      </c>
      <c r="V37" s="130">
        <f t="shared" si="5"/>
        <v>-0.35</v>
      </c>
      <c r="W37" s="5">
        <v>42441</v>
      </c>
      <c r="X37" s="4" t="s">
        <v>95</v>
      </c>
      <c r="Y37" s="4" t="s">
        <v>96</v>
      </c>
      <c r="Z37" s="4" t="s">
        <v>78</v>
      </c>
      <c r="AA37" s="5">
        <v>42437</v>
      </c>
      <c r="AB37" s="4" t="s">
        <v>1635</v>
      </c>
      <c r="AC37" s="146" t="s">
        <v>2302</v>
      </c>
    </row>
    <row r="38" spans="1:29" s="4" customFormat="1">
      <c r="A38" s="4" t="s">
        <v>27</v>
      </c>
      <c r="B38" s="4" t="s">
        <v>28</v>
      </c>
      <c r="C38" s="4" t="s">
        <v>1634</v>
      </c>
      <c r="D38" s="5">
        <v>42437</v>
      </c>
      <c r="E38" s="5">
        <v>42467</v>
      </c>
      <c r="F38" s="130">
        <v>0</v>
      </c>
      <c r="G38" s="130">
        <v>0</v>
      </c>
      <c r="I38" s="4" t="s">
        <v>30</v>
      </c>
      <c r="K38" s="4">
        <v>200792</v>
      </c>
      <c r="M38" s="4" t="s">
        <v>32</v>
      </c>
      <c r="N38" s="4" t="s">
        <v>46</v>
      </c>
      <c r="O38" s="4" t="s">
        <v>47</v>
      </c>
      <c r="P38" s="4" t="s">
        <v>48</v>
      </c>
      <c r="Q38" s="4">
        <v>-1</v>
      </c>
      <c r="R38" s="130">
        <v>6.5</v>
      </c>
      <c r="S38" s="130">
        <f t="shared" si="3"/>
        <v>-6.5</v>
      </c>
      <c r="T38" s="130">
        <v>6.5</v>
      </c>
      <c r="U38" s="130">
        <f t="shared" si="4"/>
        <v>-6.5</v>
      </c>
      <c r="V38" s="130">
        <f t="shared" si="5"/>
        <v>-0.35</v>
      </c>
      <c r="W38" s="5">
        <v>42441</v>
      </c>
      <c r="X38" s="4" t="s">
        <v>95</v>
      </c>
      <c r="Y38" s="4" t="s">
        <v>96</v>
      </c>
      <c r="Z38" s="4" t="s">
        <v>78</v>
      </c>
      <c r="AA38" s="5">
        <v>42437</v>
      </c>
      <c r="AB38" s="4" t="s">
        <v>1635</v>
      </c>
      <c r="AC38" s="146" t="s">
        <v>2302</v>
      </c>
    </row>
    <row r="39" spans="1:29" s="4" customFormat="1">
      <c r="A39" s="4" t="s">
        <v>27</v>
      </c>
      <c r="B39" s="4" t="s">
        <v>28</v>
      </c>
      <c r="C39" s="4" t="s">
        <v>1634</v>
      </c>
      <c r="D39" s="5">
        <v>42437</v>
      </c>
      <c r="E39" s="5">
        <v>42467</v>
      </c>
      <c r="F39" s="130">
        <v>0</v>
      </c>
      <c r="G39" s="130">
        <v>0</v>
      </c>
      <c r="I39" s="4" t="s">
        <v>30</v>
      </c>
      <c r="K39" s="4">
        <v>200792</v>
      </c>
      <c r="M39" s="4" t="s">
        <v>32</v>
      </c>
      <c r="N39" s="4" t="s">
        <v>46</v>
      </c>
      <c r="O39" s="4" t="s">
        <v>47</v>
      </c>
      <c r="P39" s="4" t="s">
        <v>48</v>
      </c>
      <c r="Q39" s="4">
        <v>-1</v>
      </c>
      <c r="R39" s="130">
        <v>6.5</v>
      </c>
      <c r="S39" s="130">
        <f t="shared" si="3"/>
        <v>-6.5</v>
      </c>
      <c r="T39" s="130">
        <v>6.5</v>
      </c>
      <c r="U39" s="130">
        <f t="shared" si="4"/>
        <v>-6.5</v>
      </c>
      <c r="V39" s="130">
        <f t="shared" si="5"/>
        <v>-0.35</v>
      </c>
      <c r="W39" s="5">
        <v>42441</v>
      </c>
      <c r="X39" s="4" t="s">
        <v>95</v>
      </c>
      <c r="Y39" s="4" t="s">
        <v>96</v>
      </c>
      <c r="Z39" s="4" t="s">
        <v>78</v>
      </c>
      <c r="AA39" s="5">
        <v>42437</v>
      </c>
      <c r="AB39" s="4" t="s">
        <v>1635</v>
      </c>
      <c r="AC39" s="146" t="s">
        <v>2302</v>
      </c>
    </row>
    <row r="40" spans="1:29" s="4" customFormat="1">
      <c r="A40" s="4" t="s">
        <v>27</v>
      </c>
      <c r="B40" s="4" t="s">
        <v>28</v>
      </c>
      <c r="C40" s="4" t="s">
        <v>1634</v>
      </c>
      <c r="D40" s="5">
        <v>42437</v>
      </c>
      <c r="E40" s="5">
        <v>42467</v>
      </c>
      <c r="F40" s="130">
        <v>0</v>
      </c>
      <c r="G40" s="130">
        <v>0</v>
      </c>
      <c r="I40" s="4" t="s">
        <v>30</v>
      </c>
      <c r="K40" s="4">
        <v>200792</v>
      </c>
      <c r="M40" s="4" t="s">
        <v>32</v>
      </c>
      <c r="N40" s="4" t="s">
        <v>46</v>
      </c>
      <c r="O40" s="4" t="s">
        <v>47</v>
      </c>
      <c r="P40" s="4" t="s">
        <v>48</v>
      </c>
      <c r="Q40" s="4">
        <v>-1</v>
      </c>
      <c r="R40" s="130">
        <v>6.5</v>
      </c>
      <c r="S40" s="130">
        <f t="shared" si="3"/>
        <v>-6.5</v>
      </c>
      <c r="T40" s="130">
        <v>6.5</v>
      </c>
      <c r="U40" s="130">
        <f t="shared" si="4"/>
        <v>-6.5</v>
      </c>
      <c r="V40" s="130">
        <f t="shared" si="5"/>
        <v>-0.35</v>
      </c>
      <c r="W40" s="5">
        <v>42441</v>
      </c>
      <c r="X40" s="4" t="s">
        <v>95</v>
      </c>
      <c r="Y40" s="4" t="s">
        <v>96</v>
      </c>
      <c r="Z40" s="4" t="s">
        <v>78</v>
      </c>
      <c r="AA40" s="5">
        <v>42437</v>
      </c>
      <c r="AB40" s="4" t="s">
        <v>1635</v>
      </c>
      <c r="AC40" s="146" t="s">
        <v>2302</v>
      </c>
    </row>
    <row r="41" spans="1:29" s="4" customFormat="1">
      <c r="A41" s="4" t="s">
        <v>27</v>
      </c>
      <c r="B41" s="4" t="s">
        <v>28</v>
      </c>
      <c r="C41" s="4" t="s">
        <v>1634</v>
      </c>
      <c r="D41" s="5">
        <v>42437</v>
      </c>
      <c r="E41" s="5">
        <v>42467</v>
      </c>
      <c r="F41" s="130">
        <v>0</v>
      </c>
      <c r="G41" s="130">
        <v>0</v>
      </c>
      <c r="I41" s="4" t="s">
        <v>30</v>
      </c>
      <c r="K41" s="4">
        <v>999628029660302</v>
      </c>
      <c r="M41" s="4" t="s">
        <v>32</v>
      </c>
      <c r="N41" s="4" t="s">
        <v>46</v>
      </c>
      <c r="O41" s="4" t="s">
        <v>47</v>
      </c>
      <c r="P41" s="4" t="s">
        <v>48</v>
      </c>
      <c r="Q41" s="4">
        <v>-1</v>
      </c>
      <c r="R41" s="130">
        <v>6.5</v>
      </c>
      <c r="S41" s="130">
        <f t="shared" si="3"/>
        <v>-6.5</v>
      </c>
      <c r="T41" s="130">
        <v>6.5</v>
      </c>
      <c r="U41" s="130">
        <f t="shared" si="4"/>
        <v>-6.5</v>
      </c>
      <c r="V41" s="130">
        <f t="shared" si="5"/>
        <v>-0.35</v>
      </c>
      <c r="W41" s="5">
        <v>42441</v>
      </c>
      <c r="X41" s="4" t="s">
        <v>54</v>
      </c>
      <c r="Y41" s="4" t="s">
        <v>55</v>
      </c>
      <c r="Z41" s="4" t="s">
        <v>56</v>
      </c>
      <c r="AA41" s="5">
        <v>42437</v>
      </c>
      <c r="AB41" s="4" t="s">
        <v>1636</v>
      </c>
      <c r="AC41" s="146" t="s">
        <v>2302</v>
      </c>
    </row>
    <row r="42" spans="1:29" s="4" customFormat="1">
      <c r="A42" s="4" t="s">
        <v>27</v>
      </c>
      <c r="B42" s="4" t="s">
        <v>28</v>
      </c>
      <c r="C42" s="4" t="s">
        <v>1666</v>
      </c>
      <c r="D42" s="5">
        <v>42438</v>
      </c>
      <c r="E42" s="5">
        <v>42468</v>
      </c>
      <c r="F42" s="130">
        <f>SUM(U42:U44)</f>
        <v>-15.2</v>
      </c>
      <c r="G42" s="130">
        <v>0</v>
      </c>
      <c r="I42" s="4" t="s">
        <v>30</v>
      </c>
      <c r="K42" s="4" t="s">
        <v>1667</v>
      </c>
      <c r="M42" s="4" t="s">
        <v>32</v>
      </c>
      <c r="N42" s="4" t="s">
        <v>223</v>
      </c>
      <c r="O42" s="4" t="s">
        <v>224</v>
      </c>
      <c r="P42" s="4" t="s">
        <v>225</v>
      </c>
      <c r="Q42" s="4">
        <v>-1</v>
      </c>
      <c r="R42" s="130">
        <v>4.3499999999999996</v>
      </c>
      <c r="S42" s="130">
        <f t="shared" si="3"/>
        <v>-4.3499999999999996</v>
      </c>
      <c r="T42" s="130">
        <v>4.3499999999999996</v>
      </c>
      <c r="U42" s="130">
        <f t="shared" si="4"/>
        <v>-4.3499999999999996</v>
      </c>
      <c r="V42" s="130">
        <f t="shared" si="5"/>
        <v>-0.35</v>
      </c>
      <c r="W42" s="5">
        <v>42441</v>
      </c>
      <c r="X42" s="4" t="s">
        <v>534</v>
      </c>
      <c r="Y42" s="4" t="s">
        <v>535</v>
      </c>
      <c r="Z42" s="4" t="s">
        <v>291</v>
      </c>
      <c r="AA42" s="5">
        <v>42438</v>
      </c>
      <c r="AB42" s="4" t="s">
        <v>1668</v>
      </c>
      <c r="AC42" s="146" t="s">
        <v>2302</v>
      </c>
    </row>
    <row r="43" spans="1:29" s="4" customFormat="1">
      <c r="A43" s="4" t="s">
        <v>27</v>
      </c>
      <c r="B43" s="4" t="s">
        <v>28</v>
      </c>
      <c r="C43" s="4" t="s">
        <v>1666</v>
      </c>
      <c r="D43" s="5">
        <v>42438</v>
      </c>
      <c r="E43" s="5">
        <v>42468</v>
      </c>
      <c r="F43" s="130">
        <v>0</v>
      </c>
      <c r="G43" s="130">
        <v>0</v>
      </c>
      <c r="I43" s="4" t="s">
        <v>30</v>
      </c>
      <c r="K43" s="4" t="s">
        <v>1667</v>
      </c>
      <c r="M43" s="4" t="s">
        <v>32</v>
      </c>
      <c r="N43" s="4" t="s">
        <v>223</v>
      </c>
      <c r="O43" s="4" t="s">
        <v>224</v>
      </c>
      <c r="P43" s="4" t="s">
        <v>225</v>
      </c>
      <c r="Q43" s="4">
        <v>-1</v>
      </c>
      <c r="R43" s="130">
        <v>4.3499999999999996</v>
      </c>
      <c r="S43" s="130">
        <f t="shared" si="3"/>
        <v>-4.3499999999999996</v>
      </c>
      <c r="T43" s="130">
        <v>4.3499999999999996</v>
      </c>
      <c r="U43" s="130">
        <f t="shared" si="4"/>
        <v>-4.3499999999999996</v>
      </c>
      <c r="V43" s="130">
        <f t="shared" si="5"/>
        <v>-0.35</v>
      </c>
      <c r="W43" s="5">
        <v>42441</v>
      </c>
      <c r="X43" s="4" t="s">
        <v>534</v>
      </c>
      <c r="Y43" s="4" t="s">
        <v>535</v>
      </c>
      <c r="Z43" s="4" t="s">
        <v>291</v>
      </c>
      <c r="AA43" s="5">
        <v>42438</v>
      </c>
      <c r="AB43" s="4" t="s">
        <v>1668</v>
      </c>
      <c r="AC43" s="146" t="s">
        <v>2302</v>
      </c>
    </row>
    <row r="44" spans="1:29" s="4" customFormat="1">
      <c r="A44" s="4" t="s">
        <v>27</v>
      </c>
      <c r="B44" s="4" t="s">
        <v>28</v>
      </c>
      <c r="C44" s="4" t="s">
        <v>1666</v>
      </c>
      <c r="D44" s="5">
        <v>42438</v>
      </c>
      <c r="E44" s="5">
        <v>42468</v>
      </c>
      <c r="F44" s="130">
        <v>0</v>
      </c>
      <c r="G44" s="130">
        <v>0</v>
      </c>
      <c r="I44" s="4" t="s">
        <v>30</v>
      </c>
      <c r="K44" s="4">
        <v>1949068</v>
      </c>
      <c r="M44" s="4" t="s">
        <v>32</v>
      </c>
      <c r="N44" s="4" t="s">
        <v>46</v>
      </c>
      <c r="O44" s="4" t="s">
        <v>47</v>
      </c>
      <c r="P44" s="4" t="s">
        <v>48</v>
      </c>
      <c r="Q44" s="4">
        <v>-1</v>
      </c>
      <c r="R44" s="130">
        <v>6.5</v>
      </c>
      <c r="S44" s="130">
        <f t="shared" si="3"/>
        <v>-6.5</v>
      </c>
      <c r="T44" s="130">
        <v>6.5</v>
      </c>
      <c r="U44" s="130">
        <f t="shared" si="4"/>
        <v>-6.5</v>
      </c>
      <c r="V44" s="130">
        <f t="shared" si="5"/>
        <v>-0.35</v>
      </c>
      <c r="W44" s="5">
        <v>42441</v>
      </c>
      <c r="X44" s="4" t="s">
        <v>1289</v>
      </c>
      <c r="Y44" s="4" t="s">
        <v>1290</v>
      </c>
      <c r="Z44" s="4" t="s">
        <v>291</v>
      </c>
      <c r="AA44" s="5">
        <v>42438</v>
      </c>
      <c r="AB44" s="4" t="s">
        <v>1669</v>
      </c>
      <c r="AC44" s="146" t="s">
        <v>2302</v>
      </c>
    </row>
    <row r="45" spans="1:29" s="4" customFormat="1">
      <c r="A45" s="4" t="s">
        <v>27</v>
      </c>
      <c r="B45" s="4" t="s">
        <v>28</v>
      </c>
      <c r="C45" s="4" t="s">
        <v>1713</v>
      </c>
      <c r="D45" s="5">
        <v>42440</v>
      </c>
      <c r="E45" s="5">
        <v>42470</v>
      </c>
      <c r="F45" s="130">
        <f>U45</f>
        <v>-6.5</v>
      </c>
      <c r="G45" s="130">
        <v>0</v>
      </c>
      <c r="I45" s="4" t="s">
        <v>30</v>
      </c>
      <c r="K45" s="4" t="s">
        <v>1714</v>
      </c>
      <c r="M45" s="4" t="s">
        <v>32</v>
      </c>
      <c r="N45" s="4" t="s">
        <v>46</v>
      </c>
      <c r="O45" s="4" t="s">
        <v>47</v>
      </c>
      <c r="P45" s="4" t="s">
        <v>48</v>
      </c>
      <c r="Q45" s="4">
        <v>-1</v>
      </c>
      <c r="R45" s="130">
        <v>6.5</v>
      </c>
      <c r="S45" s="130">
        <f t="shared" si="3"/>
        <v>-6.5</v>
      </c>
      <c r="T45" s="130">
        <v>6.5</v>
      </c>
      <c r="U45" s="130">
        <f t="shared" si="4"/>
        <v>-6.5</v>
      </c>
      <c r="V45" s="130">
        <f t="shared" si="5"/>
        <v>-0.35</v>
      </c>
      <c r="W45" s="5">
        <v>42441</v>
      </c>
      <c r="X45" s="4" t="s">
        <v>1715</v>
      </c>
      <c r="Y45" s="4" t="s">
        <v>1716</v>
      </c>
      <c r="Z45" s="4" t="s">
        <v>38</v>
      </c>
      <c r="AA45" s="5">
        <v>42440</v>
      </c>
      <c r="AB45" s="4" t="s">
        <v>1717</v>
      </c>
      <c r="AC45" s="146" t="s">
        <v>2302</v>
      </c>
    </row>
    <row r="46" spans="1:29" s="4" customFormat="1">
      <c r="A46" s="4" t="s">
        <v>27</v>
      </c>
      <c r="B46" s="4" t="s">
        <v>28</v>
      </c>
      <c r="C46" s="4" t="s">
        <v>1768</v>
      </c>
      <c r="D46" s="5">
        <v>42443</v>
      </c>
      <c r="E46" s="5">
        <v>42473</v>
      </c>
      <c r="F46" s="130">
        <f>SUM(U46:U47)</f>
        <v>-10.75</v>
      </c>
      <c r="G46" s="130">
        <v>0</v>
      </c>
      <c r="I46" s="4" t="s">
        <v>30</v>
      </c>
      <c r="K46" s="4" t="s">
        <v>1667</v>
      </c>
      <c r="M46" s="4" t="s">
        <v>32</v>
      </c>
      <c r="N46" s="4" t="s">
        <v>33</v>
      </c>
      <c r="O46" s="4" t="s">
        <v>34</v>
      </c>
      <c r="P46" s="4" t="s">
        <v>35</v>
      </c>
      <c r="Q46" s="4">
        <v>-1</v>
      </c>
      <c r="R46" s="130">
        <v>6.4</v>
      </c>
      <c r="S46" s="130">
        <f t="shared" si="3"/>
        <v>-6.4</v>
      </c>
      <c r="T46" s="130">
        <v>6.4</v>
      </c>
      <c r="U46" s="130">
        <f t="shared" si="4"/>
        <v>-6.4</v>
      </c>
      <c r="V46" s="130">
        <f t="shared" si="5"/>
        <v>-0.35</v>
      </c>
      <c r="W46" s="5">
        <v>42448</v>
      </c>
      <c r="X46" s="4" t="s">
        <v>534</v>
      </c>
      <c r="Y46" s="4" t="s">
        <v>535</v>
      </c>
      <c r="Z46" s="4" t="s">
        <v>291</v>
      </c>
      <c r="AA46" s="5">
        <v>42443</v>
      </c>
      <c r="AB46" s="4" t="s">
        <v>1769</v>
      </c>
      <c r="AC46" s="146" t="s">
        <v>2302</v>
      </c>
    </row>
    <row r="47" spans="1:29" s="4" customFormat="1">
      <c r="A47" s="4" t="s">
        <v>27</v>
      </c>
      <c r="B47" s="4" t="s">
        <v>28</v>
      </c>
      <c r="C47" s="4" t="s">
        <v>1768</v>
      </c>
      <c r="D47" s="5">
        <v>42443</v>
      </c>
      <c r="E47" s="5">
        <v>42473</v>
      </c>
      <c r="F47" s="130">
        <v>0</v>
      </c>
      <c r="G47" s="130">
        <v>0</v>
      </c>
      <c r="I47" s="4" t="s">
        <v>30</v>
      </c>
      <c r="K47" s="4" t="s">
        <v>1667</v>
      </c>
      <c r="M47" s="4" t="s">
        <v>32</v>
      </c>
      <c r="N47" s="4" t="s">
        <v>223</v>
      </c>
      <c r="O47" s="4" t="s">
        <v>224</v>
      </c>
      <c r="P47" s="4" t="s">
        <v>225</v>
      </c>
      <c r="Q47" s="4">
        <v>-1</v>
      </c>
      <c r="R47" s="130">
        <v>4.3499999999999996</v>
      </c>
      <c r="S47" s="130">
        <f t="shared" si="3"/>
        <v>-4.3499999999999996</v>
      </c>
      <c r="T47" s="130">
        <v>4.3499999999999996</v>
      </c>
      <c r="U47" s="130">
        <f t="shared" si="4"/>
        <v>-4.3499999999999996</v>
      </c>
      <c r="V47" s="130">
        <f t="shared" si="5"/>
        <v>-0.35</v>
      </c>
      <c r="W47" s="5">
        <v>42448</v>
      </c>
      <c r="X47" s="4" t="s">
        <v>534</v>
      </c>
      <c r="Y47" s="4" t="s">
        <v>535</v>
      </c>
      <c r="Z47" s="4" t="s">
        <v>291</v>
      </c>
      <c r="AA47" s="5">
        <v>42443</v>
      </c>
      <c r="AB47" s="4" t="s">
        <v>1769</v>
      </c>
      <c r="AC47" s="146" t="s">
        <v>2302</v>
      </c>
    </row>
    <row r="48" spans="1:29" s="4" customFormat="1">
      <c r="A48" s="4" t="s">
        <v>27</v>
      </c>
      <c r="B48" s="4" t="s">
        <v>28</v>
      </c>
      <c r="C48" s="4" t="s">
        <v>1832</v>
      </c>
      <c r="D48" s="5">
        <v>42444</v>
      </c>
      <c r="E48" s="5">
        <v>42474</v>
      </c>
      <c r="F48" s="130">
        <f>SUM(U48:U50)</f>
        <v>-19.5</v>
      </c>
      <c r="G48" s="130">
        <v>0</v>
      </c>
      <c r="I48" s="4" t="s">
        <v>30</v>
      </c>
      <c r="K48" s="4" t="s">
        <v>1833</v>
      </c>
      <c r="M48" s="4" t="s">
        <v>32</v>
      </c>
      <c r="N48" s="4" t="s">
        <v>46</v>
      </c>
      <c r="O48" s="4" t="s">
        <v>47</v>
      </c>
      <c r="P48" s="4" t="s">
        <v>48</v>
      </c>
      <c r="Q48" s="4">
        <v>-1</v>
      </c>
      <c r="R48" s="130">
        <v>6.5</v>
      </c>
      <c r="S48" s="130">
        <f t="shared" si="3"/>
        <v>-6.5</v>
      </c>
      <c r="T48" s="130">
        <v>6.5</v>
      </c>
      <c r="U48" s="130">
        <f t="shared" si="4"/>
        <v>-6.5</v>
      </c>
      <c r="V48" s="130">
        <f t="shared" si="5"/>
        <v>-0.35</v>
      </c>
      <c r="W48" s="5">
        <v>42448</v>
      </c>
      <c r="X48" s="4" t="s">
        <v>125</v>
      </c>
      <c r="Y48" s="4" t="s">
        <v>126</v>
      </c>
      <c r="Z48" s="4" t="s">
        <v>51</v>
      </c>
      <c r="AA48" s="5">
        <v>42444</v>
      </c>
      <c r="AB48" s="4" t="s">
        <v>1834</v>
      </c>
      <c r="AC48" s="146" t="s">
        <v>2305</v>
      </c>
    </row>
    <row r="49" spans="1:29" s="4" customFormat="1">
      <c r="A49" s="4" t="s">
        <v>27</v>
      </c>
      <c r="B49" s="4" t="s">
        <v>28</v>
      </c>
      <c r="C49" s="4" t="s">
        <v>1832</v>
      </c>
      <c r="D49" s="5">
        <v>42444</v>
      </c>
      <c r="E49" s="5">
        <v>42474</v>
      </c>
      <c r="F49" s="130">
        <v>0</v>
      </c>
      <c r="G49" s="130">
        <v>0</v>
      </c>
      <c r="I49" s="4" t="s">
        <v>30</v>
      </c>
      <c r="K49" s="4" t="s">
        <v>1833</v>
      </c>
      <c r="M49" s="4" t="s">
        <v>32</v>
      </c>
      <c r="N49" s="4" t="s">
        <v>46</v>
      </c>
      <c r="O49" s="4" t="s">
        <v>47</v>
      </c>
      <c r="P49" s="4" t="s">
        <v>48</v>
      </c>
      <c r="Q49" s="4">
        <v>-1</v>
      </c>
      <c r="R49" s="130">
        <v>6.5</v>
      </c>
      <c r="S49" s="130">
        <f t="shared" si="3"/>
        <v>-6.5</v>
      </c>
      <c r="T49" s="130">
        <v>6.5</v>
      </c>
      <c r="U49" s="130">
        <f t="shared" si="4"/>
        <v>-6.5</v>
      </c>
      <c r="V49" s="130">
        <f t="shared" si="5"/>
        <v>-0.35</v>
      </c>
      <c r="W49" s="5">
        <v>42448</v>
      </c>
      <c r="X49" s="4" t="s">
        <v>125</v>
      </c>
      <c r="Y49" s="4" t="s">
        <v>126</v>
      </c>
      <c r="Z49" s="4" t="s">
        <v>51</v>
      </c>
      <c r="AA49" s="5">
        <v>42444</v>
      </c>
      <c r="AB49" s="4" t="s">
        <v>1837</v>
      </c>
      <c r="AC49" s="146" t="s">
        <v>2305</v>
      </c>
    </row>
    <row r="50" spans="1:29" s="4" customFormat="1">
      <c r="A50" s="4" t="s">
        <v>27</v>
      </c>
      <c r="B50" s="4" t="s">
        <v>28</v>
      </c>
      <c r="C50" s="4" t="s">
        <v>1832</v>
      </c>
      <c r="D50" s="5">
        <v>42444</v>
      </c>
      <c r="E50" s="5">
        <v>42474</v>
      </c>
      <c r="F50" s="130">
        <v>0</v>
      </c>
      <c r="G50" s="130">
        <v>0</v>
      </c>
      <c r="I50" s="4" t="s">
        <v>30</v>
      </c>
      <c r="K50" s="4" t="s">
        <v>1835</v>
      </c>
      <c r="M50" s="4" t="s">
        <v>32</v>
      </c>
      <c r="N50" s="4" t="s">
        <v>46</v>
      </c>
      <c r="O50" s="4" t="s">
        <v>47</v>
      </c>
      <c r="P50" s="4" t="s">
        <v>48</v>
      </c>
      <c r="Q50" s="4">
        <v>-1</v>
      </c>
      <c r="R50" s="130">
        <v>6.5</v>
      </c>
      <c r="S50" s="130">
        <f t="shared" si="3"/>
        <v>-6.5</v>
      </c>
      <c r="T50" s="130">
        <v>6.5</v>
      </c>
      <c r="U50" s="130">
        <f t="shared" si="4"/>
        <v>-6.5</v>
      </c>
      <c r="V50" s="130">
        <f t="shared" si="5"/>
        <v>-0.35</v>
      </c>
      <c r="W50" s="5">
        <v>42448</v>
      </c>
      <c r="X50" s="4" t="s">
        <v>1014</v>
      </c>
      <c r="Y50" s="4" t="s">
        <v>1015</v>
      </c>
      <c r="Z50" s="4" t="s">
        <v>38</v>
      </c>
      <c r="AA50" s="5">
        <v>42444</v>
      </c>
      <c r="AB50" s="4" t="s">
        <v>1836</v>
      </c>
      <c r="AC50" s="146" t="s">
        <v>2302</v>
      </c>
    </row>
    <row r="51" spans="1:29" s="4" customFormat="1">
      <c r="A51" s="4" t="s">
        <v>27</v>
      </c>
      <c r="B51" s="4" t="s">
        <v>28</v>
      </c>
      <c r="C51" s="4" t="s">
        <v>1868</v>
      </c>
      <c r="D51" s="5">
        <v>42445</v>
      </c>
      <c r="E51" s="5">
        <v>42475</v>
      </c>
      <c r="F51" s="130">
        <f>SUM(U51:U55)</f>
        <v>-33.75</v>
      </c>
      <c r="G51" s="130">
        <v>0</v>
      </c>
      <c r="I51" s="4" t="s">
        <v>30</v>
      </c>
      <c r="K51" s="4" t="s">
        <v>1869</v>
      </c>
      <c r="M51" s="4" t="s">
        <v>32</v>
      </c>
      <c r="N51" s="4" t="s">
        <v>257</v>
      </c>
      <c r="O51" s="4" t="s">
        <v>258</v>
      </c>
      <c r="P51" s="4" t="s">
        <v>259</v>
      </c>
      <c r="Q51" s="4">
        <v>-1</v>
      </c>
      <c r="R51" s="130">
        <v>7.75</v>
      </c>
      <c r="S51" s="130">
        <f t="shared" si="3"/>
        <v>-7.75</v>
      </c>
      <c r="T51" s="130">
        <v>7.75</v>
      </c>
      <c r="U51" s="130">
        <f t="shared" si="4"/>
        <v>-7.75</v>
      </c>
      <c r="V51" s="130">
        <f t="shared" si="5"/>
        <v>-0.35</v>
      </c>
      <c r="W51" s="5">
        <v>42448</v>
      </c>
      <c r="X51" s="4" t="s">
        <v>280</v>
      </c>
      <c r="Y51" s="4" t="s">
        <v>281</v>
      </c>
      <c r="Z51" s="4" t="s">
        <v>38</v>
      </c>
      <c r="AA51" s="5">
        <v>42445</v>
      </c>
      <c r="AB51" s="4" t="s">
        <v>1870</v>
      </c>
      <c r="AC51" s="146" t="s">
        <v>2302</v>
      </c>
    </row>
    <row r="52" spans="1:29" s="4" customFormat="1">
      <c r="A52" s="4" t="s">
        <v>27</v>
      </c>
      <c r="B52" s="4" t="s">
        <v>28</v>
      </c>
      <c r="C52" s="4" t="s">
        <v>1868</v>
      </c>
      <c r="D52" s="5">
        <v>42445</v>
      </c>
      <c r="E52" s="5">
        <v>42475</v>
      </c>
      <c r="F52" s="130">
        <v>0</v>
      </c>
      <c r="G52" s="130">
        <v>0</v>
      </c>
      <c r="I52" s="4" t="s">
        <v>30</v>
      </c>
      <c r="K52" s="4" t="s">
        <v>1871</v>
      </c>
      <c r="M52" s="4" t="s">
        <v>32</v>
      </c>
      <c r="N52" s="4" t="s">
        <v>46</v>
      </c>
      <c r="O52" s="4" t="s">
        <v>47</v>
      </c>
      <c r="P52" s="4" t="s">
        <v>48</v>
      </c>
      <c r="Q52" s="4">
        <v>-1</v>
      </c>
      <c r="R52" s="130">
        <v>6.5</v>
      </c>
      <c r="S52" s="130">
        <f t="shared" si="3"/>
        <v>-6.5</v>
      </c>
      <c r="T52" s="130">
        <v>6.5</v>
      </c>
      <c r="U52" s="130">
        <f t="shared" si="4"/>
        <v>-6.5</v>
      </c>
      <c r="V52" s="130">
        <f t="shared" si="5"/>
        <v>-0.35</v>
      </c>
      <c r="W52" s="5">
        <v>42448</v>
      </c>
      <c r="X52" s="4" t="s">
        <v>76</v>
      </c>
      <c r="Y52" s="4" t="s">
        <v>77</v>
      </c>
      <c r="Z52" s="4" t="s">
        <v>78</v>
      </c>
      <c r="AA52" s="5">
        <v>42445</v>
      </c>
      <c r="AB52" s="4" t="s">
        <v>1872</v>
      </c>
      <c r="AC52" s="146" t="s">
        <v>2302</v>
      </c>
    </row>
    <row r="53" spans="1:29" s="4" customFormat="1">
      <c r="A53" s="4" t="s">
        <v>27</v>
      </c>
      <c r="B53" s="4" t="s">
        <v>28</v>
      </c>
      <c r="C53" s="4" t="s">
        <v>1898</v>
      </c>
      <c r="D53" s="5">
        <v>42446</v>
      </c>
      <c r="E53" s="5">
        <v>42476</v>
      </c>
      <c r="F53" s="130">
        <f>U53</f>
        <v>-6.5</v>
      </c>
      <c r="G53" s="130">
        <v>0</v>
      </c>
      <c r="I53" s="4" t="s">
        <v>30</v>
      </c>
      <c r="K53" s="4" t="s">
        <v>1899</v>
      </c>
      <c r="M53" s="4" t="s">
        <v>32</v>
      </c>
      <c r="N53" s="4" t="s">
        <v>46</v>
      </c>
      <c r="O53" s="4" t="s">
        <v>47</v>
      </c>
      <c r="P53" s="4" t="s">
        <v>48</v>
      </c>
      <c r="Q53" s="4">
        <v>-1</v>
      </c>
      <c r="R53" s="130">
        <v>6.5</v>
      </c>
      <c r="S53" s="130">
        <f t="shared" si="3"/>
        <v>-6.5</v>
      </c>
      <c r="T53" s="130">
        <v>6.5</v>
      </c>
      <c r="U53" s="130">
        <f t="shared" si="4"/>
        <v>-6.5</v>
      </c>
      <c r="V53" s="130">
        <f t="shared" si="5"/>
        <v>-0.35</v>
      </c>
      <c r="W53" s="5">
        <v>42448</v>
      </c>
      <c r="X53" s="4" t="s">
        <v>1900</v>
      </c>
      <c r="Y53" s="4" t="s">
        <v>1901</v>
      </c>
      <c r="Z53" s="4" t="s">
        <v>38</v>
      </c>
      <c r="AA53" s="5">
        <v>42446</v>
      </c>
      <c r="AB53" s="4" t="s">
        <v>1902</v>
      </c>
      <c r="AC53" s="146" t="s">
        <v>2302</v>
      </c>
    </row>
    <row r="54" spans="1:29" s="4" customFormat="1">
      <c r="A54" s="4" t="s">
        <v>27</v>
      </c>
      <c r="B54" s="4" t="s">
        <v>28</v>
      </c>
      <c r="C54" s="4" t="s">
        <v>1991</v>
      </c>
      <c r="D54" s="5">
        <v>42452</v>
      </c>
      <c r="E54" s="5">
        <v>42482</v>
      </c>
      <c r="F54" s="130">
        <f>U54</f>
        <v>-6.5</v>
      </c>
      <c r="G54" s="130">
        <v>0</v>
      </c>
      <c r="I54" s="4" t="s">
        <v>30</v>
      </c>
      <c r="K54" s="4">
        <v>993913922000316</v>
      </c>
      <c r="M54" s="4" t="s">
        <v>32</v>
      </c>
      <c r="N54" s="4" t="s">
        <v>46</v>
      </c>
      <c r="O54" s="4" t="s">
        <v>47</v>
      </c>
      <c r="P54" s="4" t="s">
        <v>48</v>
      </c>
      <c r="Q54" s="4">
        <v>-1</v>
      </c>
      <c r="R54" s="130">
        <v>6.5</v>
      </c>
      <c r="S54" s="130">
        <f t="shared" si="3"/>
        <v>-6.5</v>
      </c>
      <c r="T54" s="130">
        <v>6.5</v>
      </c>
      <c r="U54" s="130">
        <f t="shared" si="4"/>
        <v>-6.5</v>
      </c>
      <c r="V54" s="130">
        <f t="shared" si="5"/>
        <v>-0.35</v>
      </c>
      <c r="W54" s="5">
        <v>42455</v>
      </c>
      <c r="X54" s="4" t="s">
        <v>54</v>
      </c>
      <c r="Y54" s="4" t="s">
        <v>55</v>
      </c>
      <c r="Z54" s="4" t="s">
        <v>56</v>
      </c>
      <c r="AA54" s="5">
        <v>42452</v>
      </c>
      <c r="AB54" s="4" t="s">
        <v>1992</v>
      </c>
      <c r="AC54" s="146" t="s">
        <v>2302</v>
      </c>
    </row>
    <row r="55" spans="1:29" s="4" customFormat="1">
      <c r="A55" s="4" t="s">
        <v>27</v>
      </c>
      <c r="B55" s="4" t="s">
        <v>28</v>
      </c>
      <c r="C55" s="4" t="s">
        <v>2001</v>
      </c>
      <c r="D55" s="5">
        <v>42453</v>
      </c>
      <c r="E55" s="5">
        <v>42483</v>
      </c>
      <c r="F55" s="130">
        <f>SUM(U55:U79)</f>
        <v>-162.5</v>
      </c>
      <c r="G55" s="130">
        <v>0</v>
      </c>
      <c r="I55" s="4" t="s">
        <v>30</v>
      </c>
      <c r="K55" s="4">
        <v>993896829390317</v>
      </c>
      <c r="M55" s="4" t="s">
        <v>32</v>
      </c>
      <c r="N55" s="4" t="s">
        <v>46</v>
      </c>
      <c r="O55" s="4" t="s">
        <v>47</v>
      </c>
      <c r="P55" s="4" t="s">
        <v>48</v>
      </c>
      <c r="Q55" s="4">
        <v>-1</v>
      </c>
      <c r="R55" s="130">
        <v>6.5</v>
      </c>
      <c r="S55" s="130">
        <f t="shared" si="3"/>
        <v>-6.5</v>
      </c>
      <c r="T55" s="130">
        <v>6.5</v>
      </c>
      <c r="U55" s="130">
        <f t="shared" si="4"/>
        <v>-6.5</v>
      </c>
      <c r="V55" s="130">
        <f t="shared" si="5"/>
        <v>-0.35</v>
      </c>
      <c r="W55" s="5">
        <v>42455</v>
      </c>
      <c r="X55" s="4" t="s">
        <v>54</v>
      </c>
      <c r="Y55" s="4" t="s">
        <v>55</v>
      </c>
      <c r="Z55" s="4" t="s">
        <v>56</v>
      </c>
      <c r="AA55" s="5">
        <v>42453</v>
      </c>
      <c r="AB55" s="4" t="s">
        <v>2002</v>
      </c>
      <c r="AC55" s="146" t="s">
        <v>2302</v>
      </c>
    </row>
    <row r="56" spans="1:29" s="4" customFormat="1">
      <c r="A56" s="4" t="s">
        <v>27</v>
      </c>
      <c r="B56" s="4" t="s">
        <v>28</v>
      </c>
      <c r="C56" s="4" t="s">
        <v>2001</v>
      </c>
      <c r="D56" s="5">
        <v>42453</v>
      </c>
      <c r="E56" s="5">
        <v>42483</v>
      </c>
      <c r="F56" s="130">
        <v>0</v>
      </c>
      <c r="G56" s="130">
        <v>0</v>
      </c>
      <c r="I56" s="4" t="s">
        <v>30</v>
      </c>
      <c r="K56" s="4" t="s">
        <v>2003</v>
      </c>
      <c r="M56" s="4" t="s">
        <v>32</v>
      </c>
      <c r="N56" s="4" t="s">
        <v>46</v>
      </c>
      <c r="O56" s="4" t="s">
        <v>47</v>
      </c>
      <c r="P56" s="4" t="s">
        <v>48</v>
      </c>
      <c r="Q56" s="4">
        <v>-1</v>
      </c>
      <c r="R56" s="130">
        <v>6.5</v>
      </c>
      <c r="S56" s="130">
        <f t="shared" si="3"/>
        <v>-6.5</v>
      </c>
      <c r="T56" s="130">
        <v>6.5</v>
      </c>
      <c r="U56" s="130">
        <f t="shared" si="4"/>
        <v>-6.5</v>
      </c>
      <c r="V56" s="130">
        <f t="shared" si="5"/>
        <v>-0.35</v>
      </c>
      <c r="W56" s="5">
        <v>42455</v>
      </c>
      <c r="X56" s="4" t="s">
        <v>76</v>
      </c>
      <c r="Y56" s="4" t="s">
        <v>77</v>
      </c>
      <c r="Z56" s="4" t="s">
        <v>78</v>
      </c>
      <c r="AA56" s="5">
        <v>42453</v>
      </c>
      <c r="AB56" s="4" t="s">
        <v>2004</v>
      </c>
      <c r="AC56" s="146" t="s">
        <v>2302</v>
      </c>
    </row>
    <row r="57" spans="1:29" s="4" customFormat="1">
      <c r="A57" s="4" t="s">
        <v>27</v>
      </c>
      <c r="B57" s="4" t="s">
        <v>28</v>
      </c>
      <c r="C57" s="4" t="s">
        <v>2001</v>
      </c>
      <c r="D57" s="5">
        <v>42453</v>
      </c>
      <c r="E57" s="5">
        <v>42483</v>
      </c>
      <c r="F57" s="130">
        <v>0</v>
      </c>
      <c r="G57" s="130">
        <v>0</v>
      </c>
      <c r="I57" s="4" t="s">
        <v>30</v>
      </c>
      <c r="K57" s="4" t="s">
        <v>2003</v>
      </c>
      <c r="M57" s="4" t="s">
        <v>32</v>
      </c>
      <c r="N57" s="4" t="s">
        <v>46</v>
      </c>
      <c r="O57" s="4" t="s">
        <v>47</v>
      </c>
      <c r="P57" s="4" t="s">
        <v>48</v>
      </c>
      <c r="Q57" s="4">
        <v>-1</v>
      </c>
      <c r="R57" s="130">
        <v>6.5</v>
      </c>
      <c r="S57" s="130">
        <f t="shared" si="3"/>
        <v>-6.5</v>
      </c>
      <c r="T57" s="130">
        <v>6.5</v>
      </c>
      <c r="U57" s="130">
        <f t="shared" si="4"/>
        <v>-6.5</v>
      </c>
      <c r="V57" s="130">
        <f t="shared" si="5"/>
        <v>-0.35</v>
      </c>
      <c r="W57" s="5">
        <v>42455</v>
      </c>
      <c r="X57" s="4" t="s">
        <v>76</v>
      </c>
      <c r="Y57" s="4" t="s">
        <v>77</v>
      </c>
      <c r="Z57" s="4" t="s">
        <v>78</v>
      </c>
      <c r="AA57" s="5">
        <v>42453</v>
      </c>
      <c r="AB57" s="4" t="s">
        <v>2004</v>
      </c>
      <c r="AC57" s="146" t="s">
        <v>2302</v>
      </c>
    </row>
    <row r="58" spans="1:29" s="4" customFormat="1">
      <c r="A58" s="4" t="s">
        <v>27</v>
      </c>
      <c r="B58" s="4" t="s">
        <v>28</v>
      </c>
      <c r="C58" s="4" t="s">
        <v>2001</v>
      </c>
      <c r="D58" s="5">
        <v>42453</v>
      </c>
      <c r="E58" s="5">
        <v>42483</v>
      </c>
      <c r="F58" s="130">
        <v>0</v>
      </c>
      <c r="G58" s="130">
        <v>0</v>
      </c>
      <c r="I58" s="4" t="s">
        <v>30</v>
      </c>
      <c r="K58" s="4" t="s">
        <v>2003</v>
      </c>
      <c r="M58" s="4" t="s">
        <v>32</v>
      </c>
      <c r="N58" s="4" t="s">
        <v>46</v>
      </c>
      <c r="O58" s="4" t="s">
        <v>47</v>
      </c>
      <c r="P58" s="4" t="s">
        <v>48</v>
      </c>
      <c r="Q58" s="4">
        <v>-1</v>
      </c>
      <c r="R58" s="130">
        <v>6.5</v>
      </c>
      <c r="S58" s="130">
        <f t="shared" si="3"/>
        <v>-6.5</v>
      </c>
      <c r="T58" s="130">
        <v>6.5</v>
      </c>
      <c r="U58" s="130">
        <f t="shared" si="4"/>
        <v>-6.5</v>
      </c>
      <c r="V58" s="130">
        <f t="shared" si="5"/>
        <v>-0.35</v>
      </c>
      <c r="W58" s="5">
        <v>42455</v>
      </c>
      <c r="X58" s="4" t="s">
        <v>76</v>
      </c>
      <c r="Y58" s="4" t="s">
        <v>77</v>
      </c>
      <c r="Z58" s="4" t="s">
        <v>78</v>
      </c>
      <c r="AA58" s="5">
        <v>42453</v>
      </c>
      <c r="AB58" s="4" t="s">
        <v>2004</v>
      </c>
      <c r="AC58" s="146" t="s">
        <v>2302</v>
      </c>
    </row>
    <row r="59" spans="1:29" s="4" customFormat="1">
      <c r="A59" s="4" t="s">
        <v>27</v>
      </c>
      <c r="B59" s="4" t="s">
        <v>28</v>
      </c>
      <c r="C59" s="4" t="s">
        <v>2001</v>
      </c>
      <c r="D59" s="5">
        <v>42453</v>
      </c>
      <c r="E59" s="5">
        <v>42483</v>
      </c>
      <c r="F59" s="130">
        <v>0</v>
      </c>
      <c r="G59" s="130">
        <v>0</v>
      </c>
      <c r="I59" s="4" t="s">
        <v>30</v>
      </c>
      <c r="K59" s="4" t="s">
        <v>2003</v>
      </c>
      <c r="M59" s="4" t="s">
        <v>32</v>
      </c>
      <c r="N59" s="4" t="s">
        <v>46</v>
      </c>
      <c r="O59" s="4" t="s">
        <v>47</v>
      </c>
      <c r="P59" s="4" t="s">
        <v>48</v>
      </c>
      <c r="Q59" s="4">
        <v>-1</v>
      </c>
      <c r="R59" s="130">
        <v>6.5</v>
      </c>
      <c r="S59" s="130">
        <f t="shared" si="3"/>
        <v>-6.5</v>
      </c>
      <c r="T59" s="130">
        <v>6.5</v>
      </c>
      <c r="U59" s="130">
        <f t="shared" si="4"/>
        <v>-6.5</v>
      </c>
      <c r="V59" s="130">
        <f t="shared" si="5"/>
        <v>-0.35</v>
      </c>
      <c r="W59" s="5">
        <v>42455</v>
      </c>
      <c r="X59" s="4" t="s">
        <v>76</v>
      </c>
      <c r="Y59" s="4" t="s">
        <v>77</v>
      </c>
      <c r="Z59" s="4" t="s">
        <v>78</v>
      </c>
      <c r="AA59" s="5">
        <v>42453</v>
      </c>
      <c r="AB59" s="4" t="s">
        <v>2004</v>
      </c>
      <c r="AC59" s="146" t="s">
        <v>2302</v>
      </c>
    </row>
    <row r="60" spans="1:29" s="4" customFormat="1">
      <c r="A60" s="4" t="s">
        <v>27</v>
      </c>
      <c r="B60" s="4" t="s">
        <v>28</v>
      </c>
      <c r="C60" s="4" t="s">
        <v>2001</v>
      </c>
      <c r="D60" s="5">
        <v>42453</v>
      </c>
      <c r="E60" s="5">
        <v>42483</v>
      </c>
      <c r="F60" s="130">
        <v>0</v>
      </c>
      <c r="G60" s="130">
        <v>0</v>
      </c>
      <c r="I60" s="4" t="s">
        <v>30</v>
      </c>
      <c r="K60" s="4" t="s">
        <v>2003</v>
      </c>
      <c r="M60" s="4" t="s">
        <v>32</v>
      </c>
      <c r="N60" s="4" t="s">
        <v>46</v>
      </c>
      <c r="O60" s="4" t="s">
        <v>47</v>
      </c>
      <c r="P60" s="4" t="s">
        <v>48</v>
      </c>
      <c r="Q60" s="4">
        <v>-1</v>
      </c>
      <c r="R60" s="130">
        <v>6.5</v>
      </c>
      <c r="S60" s="130">
        <f t="shared" si="3"/>
        <v>-6.5</v>
      </c>
      <c r="T60" s="130">
        <v>6.5</v>
      </c>
      <c r="U60" s="130">
        <f t="shared" si="4"/>
        <v>-6.5</v>
      </c>
      <c r="V60" s="130">
        <f t="shared" si="5"/>
        <v>-0.35</v>
      </c>
      <c r="W60" s="5">
        <v>42455</v>
      </c>
      <c r="X60" s="4" t="s">
        <v>76</v>
      </c>
      <c r="Y60" s="4" t="s">
        <v>77</v>
      </c>
      <c r="Z60" s="4" t="s">
        <v>78</v>
      </c>
      <c r="AA60" s="5">
        <v>42453</v>
      </c>
      <c r="AB60" s="4" t="s">
        <v>2004</v>
      </c>
      <c r="AC60" s="146" t="s">
        <v>2302</v>
      </c>
    </row>
    <row r="61" spans="1:29" s="4" customFormat="1">
      <c r="A61" s="4" t="s">
        <v>27</v>
      </c>
      <c r="B61" s="4" t="s">
        <v>28</v>
      </c>
      <c r="C61" s="4" t="s">
        <v>2001</v>
      </c>
      <c r="D61" s="5">
        <v>42453</v>
      </c>
      <c r="E61" s="5">
        <v>42483</v>
      </c>
      <c r="F61" s="130">
        <v>0</v>
      </c>
      <c r="G61" s="130">
        <v>0</v>
      </c>
      <c r="I61" s="4" t="s">
        <v>30</v>
      </c>
      <c r="K61" s="4" t="s">
        <v>2003</v>
      </c>
      <c r="M61" s="4" t="s">
        <v>32</v>
      </c>
      <c r="N61" s="4" t="s">
        <v>46</v>
      </c>
      <c r="O61" s="4" t="s">
        <v>47</v>
      </c>
      <c r="P61" s="4" t="s">
        <v>48</v>
      </c>
      <c r="Q61" s="4">
        <v>-1</v>
      </c>
      <c r="R61" s="130">
        <v>6.5</v>
      </c>
      <c r="S61" s="130">
        <f t="shared" si="3"/>
        <v>-6.5</v>
      </c>
      <c r="T61" s="130">
        <v>6.5</v>
      </c>
      <c r="U61" s="130">
        <f t="shared" si="4"/>
        <v>-6.5</v>
      </c>
      <c r="V61" s="130">
        <f t="shared" si="5"/>
        <v>-0.35</v>
      </c>
      <c r="W61" s="5">
        <v>42455</v>
      </c>
      <c r="X61" s="4" t="s">
        <v>76</v>
      </c>
      <c r="Y61" s="4" t="s">
        <v>77</v>
      </c>
      <c r="Z61" s="4" t="s">
        <v>78</v>
      </c>
      <c r="AA61" s="5">
        <v>42453</v>
      </c>
      <c r="AB61" s="4" t="s">
        <v>2004</v>
      </c>
      <c r="AC61" s="146" t="s">
        <v>2302</v>
      </c>
    </row>
    <row r="62" spans="1:29" s="4" customFormat="1">
      <c r="A62" s="4" t="s">
        <v>27</v>
      </c>
      <c r="B62" s="4" t="s">
        <v>28</v>
      </c>
      <c r="C62" s="4" t="s">
        <v>2001</v>
      </c>
      <c r="D62" s="5">
        <v>42453</v>
      </c>
      <c r="E62" s="5">
        <v>42483</v>
      </c>
      <c r="F62" s="130">
        <v>0</v>
      </c>
      <c r="G62" s="130">
        <v>0</v>
      </c>
      <c r="I62" s="4" t="s">
        <v>30</v>
      </c>
      <c r="K62" s="4" t="s">
        <v>2003</v>
      </c>
      <c r="M62" s="4" t="s">
        <v>32</v>
      </c>
      <c r="N62" s="4" t="s">
        <v>46</v>
      </c>
      <c r="O62" s="4" t="s">
        <v>47</v>
      </c>
      <c r="P62" s="4" t="s">
        <v>48</v>
      </c>
      <c r="Q62" s="4">
        <v>-1</v>
      </c>
      <c r="R62" s="130">
        <v>6.5</v>
      </c>
      <c r="S62" s="130">
        <f t="shared" si="3"/>
        <v>-6.5</v>
      </c>
      <c r="T62" s="130">
        <v>6.5</v>
      </c>
      <c r="U62" s="130">
        <f t="shared" si="4"/>
        <v>-6.5</v>
      </c>
      <c r="V62" s="130">
        <f t="shared" si="5"/>
        <v>-0.35</v>
      </c>
      <c r="W62" s="5">
        <v>42455</v>
      </c>
      <c r="X62" s="4" t="s">
        <v>76</v>
      </c>
      <c r="Y62" s="4" t="s">
        <v>77</v>
      </c>
      <c r="Z62" s="4" t="s">
        <v>78</v>
      </c>
      <c r="AA62" s="5">
        <v>42453</v>
      </c>
      <c r="AB62" s="4" t="s">
        <v>2004</v>
      </c>
      <c r="AC62" s="146" t="s">
        <v>2302</v>
      </c>
    </row>
    <row r="63" spans="1:29" s="4" customFormat="1">
      <c r="A63" s="4" t="s">
        <v>27</v>
      </c>
      <c r="B63" s="4" t="s">
        <v>28</v>
      </c>
      <c r="C63" s="4" t="s">
        <v>2001</v>
      </c>
      <c r="D63" s="5">
        <v>42453</v>
      </c>
      <c r="E63" s="5">
        <v>42483</v>
      </c>
      <c r="F63" s="130">
        <v>0</v>
      </c>
      <c r="G63" s="130">
        <v>0</v>
      </c>
      <c r="I63" s="4" t="s">
        <v>30</v>
      </c>
      <c r="K63" s="4" t="s">
        <v>2003</v>
      </c>
      <c r="M63" s="4" t="s">
        <v>32</v>
      </c>
      <c r="N63" s="4" t="s">
        <v>46</v>
      </c>
      <c r="O63" s="4" t="s">
        <v>47</v>
      </c>
      <c r="P63" s="4" t="s">
        <v>48</v>
      </c>
      <c r="Q63" s="4">
        <v>-1</v>
      </c>
      <c r="R63" s="130">
        <v>6.5</v>
      </c>
      <c r="S63" s="130">
        <f t="shared" si="3"/>
        <v>-6.5</v>
      </c>
      <c r="T63" s="130">
        <v>6.5</v>
      </c>
      <c r="U63" s="130">
        <f t="shared" si="4"/>
        <v>-6.5</v>
      </c>
      <c r="V63" s="130">
        <f t="shared" si="5"/>
        <v>-0.35</v>
      </c>
      <c r="W63" s="5">
        <v>42455</v>
      </c>
      <c r="X63" s="4" t="s">
        <v>76</v>
      </c>
      <c r="Y63" s="4" t="s">
        <v>77</v>
      </c>
      <c r="Z63" s="4" t="s">
        <v>78</v>
      </c>
      <c r="AA63" s="5">
        <v>42453</v>
      </c>
      <c r="AB63" s="4" t="s">
        <v>2004</v>
      </c>
      <c r="AC63" s="146" t="s">
        <v>2302</v>
      </c>
    </row>
    <row r="64" spans="1:29" s="4" customFormat="1">
      <c r="A64" s="4" t="s">
        <v>27</v>
      </c>
      <c r="B64" s="4" t="s">
        <v>28</v>
      </c>
      <c r="C64" s="4" t="s">
        <v>2001</v>
      </c>
      <c r="D64" s="5">
        <v>42453</v>
      </c>
      <c r="E64" s="5">
        <v>42483</v>
      </c>
      <c r="F64" s="130">
        <v>0</v>
      </c>
      <c r="G64" s="130">
        <v>0</v>
      </c>
      <c r="I64" s="4" t="s">
        <v>30</v>
      </c>
      <c r="K64" s="4" t="s">
        <v>2003</v>
      </c>
      <c r="M64" s="4" t="s">
        <v>32</v>
      </c>
      <c r="N64" s="4" t="s">
        <v>46</v>
      </c>
      <c r="O64" s="4" t="s">
        <v>47</v>
      </c>
      <c r="P64" s="4" t="s">
        <v>48</v>
      </c>
      <c r="Q64" s="4">
        <v>-1</v>
      </c>
      <c r="R64" s="130">
        <v>6.5</v>
      </c>
      <c r="S64" s="130">
        <f t="shared" si="3"/>
        <v>-6.5</v>
      </c>
      <c r="T64" s="130">
        <v>6.5</v>
      </c>
      <c r="U64" s="130">
        <f t="shared" si="4"/>
        <v>-6.5</v>
      </c>
      <c r="V64" s="130">
        <f t="shared" si="5"/>
        <v>-0.35</v>
      </c>
      <c r="W64" s="5">
        <v>42455</v>
      </c>
      <c r="X64" s="4" t="s">
        <v>76</v>
      </c>
      <c r="Y64" s="4" t="s">
        <v>77</v>
      </c>
      <c r="Z64" s="4" t="s">
        <v>78</v>
      </c>
      <c r="AA64" s="5">
        <v>42453</v>
      </c>
      <c r="AB64" s="4" t="s">
        <v>2004</v>
      </c>
      <c r="AC64" s="146" t="s">
        <v>2302</v>
      </c>
    </row>
    <row r="65" spans="1:29" s="4" customFormat="1">
      <c r="A65" s="4" t="s">
        <v>27</v>
      </c>
      <c r="B65" s="4" t="s">
        <v>28</v>
      </c>
      <c r="C65" s="4" t="s">
        <v>2001</v>
      </c>
      <c r="D65" s="5">
        <v>42453</v>
      </c>
      <c r="E65" s="5">
        <v>42483</v>
      </c>
      <c r="F65" s="130">
        <v>0</v>
      </c>
      <c r="G65" s="130">
        <v>0</v>
      </c>
      <c r="I65" s="4" t="s">
        <v>30</v>
      </c>
      <c r="K65" s="4" t="s">
        <v>2003</v>
      </c>
      <c r="M65" s="4" t="s">
        <v>32</v>
      </c>
      <c r="N65" s="4" t="s">
        <v>46</v>
      </c>
      <c r="O65" s="4" t="s">
        <v>47</v>
      </c>
      <c r="P65" s="4" t="s">
        <v>48</v>
      </c>
      <c r="Q65" s="4">
        <v>-1</v>
      </c>
      <c r="R65" s="130">
        <v>6.5</v>
      </c>
      <c r="S65" s="130">
        <f t="shared" si="3"/>
        <v>-6.5</v>
      </c>
      <c r="T65" s="130">
        <v>6.5</v>
      </c>
      <c r="U65" s="130">
        <f t="shared" si="4"/>
        <v>-6.5</v>
      </c>
      <c r="V65" s="130">
        <f t="shared" si="5"/>
        <v>-0.35</v>
      </c>
      <c r="W65" s="5">
        <v>42455</v>
      </c>
      <c r="X65" s="4" t="s">
        <v>76</v>
      </c>
      <c r="Y65" s="4" t="s">
        <v>77</v>
      </c>
      <c r="Z65" s="4" t="s">
        <v>78</v>
      </c>
      <c r="AA65" s="5">
        <v>42453</v>
      </c>
      <c r="AB65" s="4" t="s">
        <v>2004</v>
      </c>
      <c r="AC65" s="146" t="s">
        <v>2302</v>
      </c>
    </row>
    <row r="66" spans="1:29" s="4" customFormat="1">
      <c r="A66" s="4" t="s">
        <v>27</v>
      </c>
      <c r="B66" s="4" t="s">
        <v>28</v>
      </c>
      <c r="C66" s="4" t="s">
        <v>2001</v>
      </c>
      <c r="D66" s="5">
        <v>42453</v>
      </c>
      <c r="E66" s="5">
        <v>42483</v>
      </c>
      <c r="F66" s="130">
        <v>0</v>
      </c>
      <c r="G66" s="130">
        <v>0</v>
      </c>
      <c r="I66" s="4" t="s">
        <v>30</v>
      </c>
      <c r="K66" s="4" t="s">
        <v>2003</v>
      </c>
      <c r="M66" s="4" t="s">
        <v>32</v>
      </c>
      <c r="N66" s="4" t="s">
        <v>46</v>
      </c>
      <c r="O66" s="4" t="s">
        <v>47</v>
      </c>
      <c r="P66" s="4" t="s">
        <v>48</v>
      </c>
      <c r="Q66" s="4">
        <v>-1</v>
      </c>
      <c r="R66" s="130">
        <v>6.5</v>
      </c>
      <c r="S66" s="130">
        <f t="shared" ref="S66:S97" si="6">Q66*R66</f>
        <v>-6.5</v>
      </c>
      <c r="T66" s="130">
        <v>6.5</v>
      </c>
      <c r="U66" s="130">
        <f t="shared" ref="U66:U97" si="7">Q66*T66</f>
        <v>-6.5</v>
      </c>
      <c r="V66" s="130">
        <f t="shared" ref="V66:V87" si="8">Q66*0.35</f>
        <v>-0.35</v>
      </c>
      <c r="W66" s="5">
        <v>42455</v>
      </c>
      <c r="X66" s="4" t="s">
        <v>76</v>
      </c>
      <c r="Y66" s="4" t="s">
        <v>77</v>
      </c>
      <c r="Z66" s="4" t="s">
        <v>78</v>
      </c>
      <c r="AA66" s="5">
        <v>42453</v>
      </c>
      <c r="AB66" s="4" t="s">
        <v>2004</v>
      </c>
      <c r="AC66" s="146" t="s">
        <v>2302</v>
      </c>
    </row>
    <row r="67" spans="1:29" s="4" customFormat="1">
      <c r="A67" s="4" t="s">
        <v>27</v>
      </c>
      <c r="B67" s="4" t="s">
        <v>28</v>
      </c>
      <c r="C67" s="4" t="s">
        <v>2001</v>
      </c>
      <c r="D67" s="5">
        <v>42453</v>
      </c>
      <c r="E67" s="5">
        <v>42483</v>
      </c>
      <c r="F67" s="130">
        <v>0</v>
      </c>
      <c r="G67" s="130">
        <v>0</v>
      </c>
      <c r="I67" s="4" t="s">
        <v>30</v>
      </c>
      <c r="K67" s="4" t="s">
        <v>2003</v>
      </c>
      <c r="M67" s="4" t="s">
        <v>32</v>
      </c>
      <c r="N67" s="4" t="s">
        <v>46</v>
      </c>
      <c r="O67" s="4" t="s">
        <v>47</v>
      </c>
      <c r="P67" s="4" t="s">
        <v>48</v>
      </c>
      <c r="Q67" s="4">
        <v>-1</v>
      </c>
      <c r="R67" s="130">
        <v>6.5</v>
      </c>
      <c r="S67" s="130">
        <f t="shared" si="6"/>
        <v>-6.5</v>
      </c>
      <c r="T67" s="130">
        <v>6.5</v>
      </c>
      <c r="U67" s="130">
        <f t="shared" si="7"/>
        <v>-6.5</v>
      </c>
      <c r="V67" s="130">
        <f t="shared" si="8"/>
        <v>-0.35</v>
      </c>
      <c r="W67" s="5">
        <v>42455</v>
      </c>
      <c r="X67" s="4" t="s">
        <v>76</v>
      </c>
      <c r="Y67" s="4" t="s">
        <v>77</v>
      </c>
      <c r="Z67" s="4" t="s">
        <v>78</v>
      </c>
      <c r="AA67" s="5">
        <v>42453</v>
      </c>
      <c r="AB67" s="4" t="s">
        <v>2004</v>
      </c>
      <c r="AC67" s="146" t="s">
        <v>2302</v>
      </c>
    </row>
    <row r="68" spans="1:29" s="4" customFormat="1">
      <c r="A68" s="4" t="s">
        <v>27</v>
      </c>
      <c r="B68" s="4" t="s">
        <v>28</v>
      </c>
      <c r="C68" s="4" t="s">
        <v>2001</v>
      </c>
      <c r="D68" s="5">
        <v>42453</v>
      </c>
      <c r="E68" s="5">
        <v>42483</v>
      </c>
      <c r="F68" s="130">
        <v>0</v>
      </c>
      <c r="G68" s="130">
        <v>0</v>
      </c>
      <c r="I68" s="4" t="s">
        <v>30</v>
      </c>
      <c r="K68" s="4" t="s">
        <v>2003</v>
      </c>
      <c r="M68" s="4" t="s">
        <v>32</v>
      </c>
      <c r="N68" s="4" t="s">
        <v>46</v>
      </c>
      <c r="O68" s="4" t="s">
        <v>47</v>
      </c>
      <c r="P68" s="4" t="s">
        <v>48</v>
      </c>
      <c r="Q68" s="4">
        <v>-1</v>
      </c>
      <c r="R68" s="130">
        <v>6.5</v>
      </c>
      <c r="S68" s="130">
        <f t="shared" si="6"/>
        <v>-6.5</v>
      </c>
      <c r="T68" s="130">
        <v>6.5</v>
      </c>
      <c r="U68" s="130">
        <f t="shared" si="7"/>
        <v>-6.5</v>
      </c>
      <c r="V68" s="130">
        <f t="shared" si="8"/>
        <v>-0.35</v>
      </c>
      <c r="W68" s="5">
        <v>42455</v>
      </c>
      <c r="X68" s="4" t="s">
        <v>76</v>
      </c>
      <c r="Y68" s="4" t="s">
        <v>77</v>
      </c>
      <c r="Z68" s="4" t="s">
        <v>78</v>
      </c>
      <c r="AA68" s="5">
        <v>42453</v>
      </c>
      <c r="AB68" s="4" t="s">
        <v>2004</v>
      </c>
      <c r="AC68" s="146" t="s">
        <v>2302</v>
      </c>
    </row>
    <row r="69" spans="1:29" s="4" customFormat="1">
      <c r="A69" s="4" t="s">
        <v>27</v>
      </c>
      <c r="B69" s="4" t="s">
        <v>28</v>
      </c>
      <c r="C69" s="4" t="s">
        <v>2001</v>
      </c>
      <c r="D69" s="5">
        <v>42453</v>
      </c>
      <c r="E69" s="5">
        <v>42483</v>
      </c>
      <c r="F69" s="130">
        <v>0</v>
      </c>
      <c r="G69" s="130">
        <v>0</v>
      </c>
      <c r="I69" s="4" t="s">
        <v>30</v>
      </c>
      <c r="K69" s="4" t="s">
        <v>2003</v>
      </c>
      <c r="M69" s="4" t="s">
        <v>32</v>
      </c>
      <c r="N69" s="4" t="s">
        <v>46</v>
      </c>
      <c r="O69" s="4" t="s">
        <v>47</v>
      </c>
      <c r="P69" s="4" t="s">
        <v>48</v>
      </c>
      <c r="Q69" s="4">
        <v>-1</v>
      </c>
      <c r="R69" s="130">
        <v>6.5</v>
      </c>
      <c r="S69" s="130">
        <f t="shared" si="6"/>
        <v>-6.5</v>
      </c>
      <c r="T69" s="130">
        <v>6.5</v>
      </c>
      <c r="U69" s="130">
        <f t="shared" si="7"/>
        <v>-6.5</v>
      </c>
      <c r="V69" s="130">
        <f t="shared" si="8"/>
        <v>-0.35</v>
      </c>
      <c r="W69" s="5">
        <v>42455</v>
      </c>
      <c r="X69" s="4" t="s">
        <v>76</v>
      </c>
      <c r="Y69" s="4" t="s">
        <v>77</v>
      </c>
      <c r="Z69" s="4" t="s">
        <v>78</v>
      </c>
      <c r="AA69" s="5">
        <v>42453</v>
      </c>
      <c r="AB69" s="4" t="s">
        <v>2004</v>
      </c>
      <c r="AC69" s="146" t="s">
        <v>2302</v>
      </c>
    </row>
    <row r="70" spans="1:29" s="4" customFormat="1">
      <c r="A70" s="4" t="s">
        <v>27</v>
      </c>
      <c r="B70" s="4" t="s">
        <v>28</v>
      </c>
      <c r="C70" s="4" t="s">
        <v>2001</v>
      </c>
      <c r="D70" s="5">
        <v>42453</v>
      </c>
      <c r="E70" s="5">
        <v>42483</v>
      </c>
      <c r="F70" s="130">
        <v>0</v>
      </c>
      <c r="G70" s="130">
        <v>0</v>
      </c>
      <c r="I70" s="4" t="s">
        <v>30</v>
      </c>
      <c r="K70" s="4" t="s">
        <v>2003</v>
      </c>
      <c r="M70" s="4" t="s">
        <v>32</v>
      </c>
      <c r="N70" s="4" t="s">
        <v>46</v>
      </c>
      <c r="O70" s="4" t="s">
        <v>47</v>
      </c>
      <c r="P70" s="4" t="s">
        <v>48</v>
      </c>
      <c r="Q70" s="4">
        <v>-1</v>
      </c>
      <c r="R70" s="130">
        <v>6.5</v>
      </c>
      <c r="S70" s="130">
        <f t="shared" si="6"/>
        <v>-6.5</v>
      </c>
      <c r="T70" s="130">
        <v>6.5</v>
      </c>
      <c r="U70" s="130">
        <f t="shared" si="7"/>
        <v>-6.5</v>
      </c>
      <c r="V70" s="130">
        <f t="shared" si="8"/>
        <v>-0.35</v>
      </c>
      <c r="W70" s="5">
        <v>42455</v>
      </c>
      <c r="X70" s="4" t="s">
        <v>76</v>
      </c>
      <c r="Y70" s="4" t="s">
        <v>77</v>
      </c>
      <c r="Z70" s="4" t="s">
        <v>78</v>
      </c>
      <c r="AA70" s="5">
        <v>42453</v>
      </c>
      <c r="AB70" s="4" t="s">
        <v>2004</v>
      </c>
      <c r="AC70" s="146" t="s">
        <v>2302</v>
      </c>
    </row>
    <row r="71" spans="1:29" s="4" customFormat="1">
      <c r="A71" s="4" t="s">
        <v>27</v>
      </c>
      <c r="B71" s="4" t="s">
        <v>28</v>
      </c>
      <c r="C71" s="4" t="s">
        <v>2001</v>
      </c>
      <c r="D71" s="5">
        <v>42453</v>
      </c>
      <c r="E71" s="5">
        <v>42483</v>
      </c>
      <c r="F71" s="130">
        <v>0</v>
      </c>
      <c r="G71" s="130">
        <v>0</v>
      </c>
      <c r="I71" s="4" t="s">
        <v>30</v>
      </c>
      <c r="K71" s="4" t="s">
        <v>2003</v>
      </c>
      <c r="M71" s="4" t="s">
        <v>32</v>
      </c>
      <c r="N71" s="4" t="s">
        <v>46</v>
      </c>
      <c r="O71" s="4" t="s">
        <v>47</v>
      </c>
      <c r="P71" s="4" t="s">
        <v>48</v>
      </c>
      <c r="Q71" s="4">
        <v>-1</v>
      </c>
      <c r="R71" s="130">
        <v>6.5</v>
      </c>
      <c r="S71" s="130">
        <f t="shared" si="6"/>
        <v>-6.5</v>
      </c>
      <c r="T71" s="130">
        <v>6.5</v>
      </c>
      <c r="U71" s="130">
        <f t="shared" si="7"/>
        <v>-6.5</v>
      </c>
      <c r="V71" s="130">
        <f t="shared" si="8"/>
        <v>-0.35</v>
      </c>
      <c r="W71" s="5">
        <v>42455</v>
      </c>
      <c r="X71" s="4" t="s">
        <v>76</v>
      </c>
      <c r="Y71" s="4" t="s">
        <v>77</v>
      </c>
      <c r="Z71" s="4" t="s">
        <v>78</v>
      </c>
      <c r="AA71" s="5">
        <v>42453</v>
      </c>
      <c r="AB71" s="4" t="s">
        <v>2004</v>
      </c>
      <c r="AC71" s="146" t="s">
        <v>2302</v>
      </c>
    </row>
    <row r="72" spans="1:29" s="4" customFormat="1">
      <c r="A72" s="4" t="s">
        <v>27</v>
      </c>
      <c r="B72" s="4" t="s">
        <v>28</v>
      </c>
      <c r="C72" s="4" t="s">
        <v>2001</v>
      </c>
      <c r="D72" s="5">
        <v>42453</v>
      </c>
      <c r="E72" s="5">
        <v>42483</v>
      </c>
      <c r="F72" s="130">
        <v>0</v>
      </c>
      <c r="G72" s="130">
        <v>0</v>
      </c>
      <c r="I72" s="4" t="s">
        <v>30</v>
      </c>
      <c r="K72" s="4" t="s">
        <v>2003</v>
      </c>
      <c r="M72" s="4" t="s">
        <v>32</v>
      </c>
      <c r="N72" s="4" t="s">
        <v>46</v>
      </c>
      <c r="O72" s="4" t="s">
        <v>47</v>
      </c>
      <c r="P72" s="4" t="s">
        <v>48</v>
      </c>
      <c r="Q72" s="4">
        <v>-1</v>
      </c>
      <c r="R72" s="130">
        <v>6.5</v>
      </c>
      <c r="S72" s="130">
        <f t="shared" si="6"/>
        <v>-6.5</v>
      </c>
      <c r="T72" s="130">
        <v>6.5</v>
      </c>
      <c r="U72" s="130">
        <f t="shared" si="7"/>
        <v>-6.5</v>
      </c>
      <c r="V72" s="130">
        <f t="shared" si="8"/>
        <v>-0.35</v>
      </c>
      <c r="W72" s="5">
        <v>42455</v>
      </c>
      <c r="X72" s="4" t="s">
        <v>76</v>
      </c>
      <c r="Y72" s="4" t="s">
        <v>77</v>
      </c>
      <c r="Z72" s="4" t="s">
        <v>78</v>
      </c>
      <c r="AA72" s="5">
        <v>42453</v>
      </c>
      <c r="AB72" s="4" t="s">
        <v>2004</v>
      </c>
      <c r="AC72" s="146" t="s">
        <v>2302</v>
      </c>
    </row>
    <row r="73" spans="1:29" s="4" customFormat="1">
      <c r="A73" s="4" t="s">
        <v>27</v>
      </c>
      <c r="B73" s="4" t="s">
        <v>28</v>
      </c>
      <c r="C73" s="4" t="s">
        <v>2001</v>
      </c>
      <c r="D73" s="5">
        <v>42453</v>
      </c>
      <c r="E73" s="5">
        <v>42483</v>
      </c>
      <c r="F73" s="130">
        <v>0</v>
      </c>
      <c r="G73" s="130">
        <v>0</v>
      </c>
      <c r="I73" s="4" t="s">
        <v>30</v>
      </c>
      <c r="K73" s="4" t="s">
        <v>2003</v>
      </c>
      <c r="M73" s="4" t="s">
        <v>32</v>
      </c>
      <c r="N73" s="4" t="s">
        <v>46</v>
      </c>
      <c r="O73" s="4" t="s">
        <v>47</v>
      </c>
      <c r="P73" s="4" t="s">
        <v>48</v>
      </c>
      <c r="Q73" s="4">
        <v>-1</v>
      </c>
      <c r="R73" s="130">
        <v>6.5</v>
      </c>
      <c r="S73" s="130">
        <f t="shared" si="6"/>
        <v>-6.5</v>
      </c>
      <c r="T73" s="130">
        <v>6.5</v>
      </c>
      <c r="U73" s="130">
        <f t="shared" si="7"/>
        <v>-6.5</v>
      </c>
      <c r="V73" s="130">
        <f t="shared" si="8"/>
        <v>-0.35</v>
      </c>
      <c r="W73" s="5">
        <v>42455</v>
      </c>
      <c r="X73" s="4" t="s">
        <v>76</v>
      </c>
      <c r="Y73" s="4" t="s">
        <v>77</v>
      </c>
      <c r="Z73" s="4" t="s">
        <v>78</v>
      </c>
      <c r="AA73" s="5">
        <v>42453</v>
      </c>
      <c r="AB73" s="4" t="s">
        <v>2004</v>
      </c>
      <c r="AC73" s="146" t="s">
        <v>2302</v>
      </c>
    </row>
    <row r="74" spans="1:29" s="4" customFormat="1">
      <c r="A74" s="4" t="s">
        <v>27</v>
      </c>
      <c r="B74" s="4" t="s">
        <v>28</v>
      </c>
      <c r="C74" s="4" t="s">
        <v>2001</v>
      </c>
      <c r="D74" s="5">
        <v>42453</v>
      </c>
      <c r="E74" s="5">
        <v>42483</v>
      </c>
      <c r="F74" s="130">
        <v>0</v>
      </c>
      <c r="G74" s="130">
        <v>0</v>
      </c>
      <c r="I74" s="4" t="s">
        <v>30</v>
      </c>
      <c r="K74" s="4" t="s">
        <v>2003</v>
      </c>
      <c r="M74" s="4" t="s">
        <v>32</v>
      </c>
      <c r="N74" s="4" t="s">
        <v>46</v>
      </c>
      <c r="O74" s="4" t="s">
        <v>47</v>
      </c>
      <c r="P74" s="4" t="s">
        <v>48</v>
      </c>
      <c r="Q74" s="4">
        <v>-1</v>
      </c>
      <c r="R74" s="130">
        <v>6.5</v>
      </c>
      <c r="S74" s="130">
        <f t="shared" si="6"/>
        <v>-6.5</v>
      </c>
      <c r="T74" s="130">
        <v>6.5</v>
      </c>
      <c r="U74" s="130">
        <f t="shared" si="7"/>
        <v>-6.5</v>
      </c>
      <c r="V74" s="130">
        <f t="shared" si="8"/>
        <v>-0.35</v>
      </c>
      <c r="W74" s="5">
        <v>42455</v>
      </c>
      <c r="X74" s="4" t="s">
        <v>76</v>
      </c>
      <c r="Y74" s="4" t="s">
        <v>77</v>
      </c>
      <c r="Z74" s="4" t="s">
        <v>78</v>
      </c>
      <c r="AA74" s="5">
        <v>42453</v>
      </c>
      <c r="AB74" s="4" t="s">
        <v>2004</v>
      </c>
      <c r="AC74" s="146" t="s">
        <v>2302</v>
      </c>
    </row>
    <row r="75" spans="1:29" s="4" customFormat="1">
      <c r="A75" s="4" t="s">
        <v>27</v>
      </c>
      <c r="B75" s="4" t="s">
        <v>28</v>
      </c>
      <c r="C75" s="4" t="s">
        <v>2001</v>
      </c>
      <c r="D75" s="5">
        <v>42453</v>
      </c>
      <c r="E75" s="5">
        <v>42483</v>
      </c>
      <c r="F75" s="130">
        <v>0</v>
      </c>
      <c r="G75" s="130">
        <v>0</v>
      </c>
      <c r="I75" s="4" t="s">
        <v>30</v>
      </c>
      <c r="K75" s="4" t="s">
        <v>2003</v>
      </c>
      <c r="M75" s="4" t="s">
        <v>32</v>
      </c>
      <c r="N75" s="4" t="s">
        <v>46</v>
      </c>
      <c r="O75" s="4" t="s">
        <v>47</v>
      </c>
      <c r="P75" s="4" t="s">
        <v>48</v>
      </c>
      <c r="Q75" s="4">
        <v>-1</v>
      </c>
      <c r="R75" s="130">
        <v>6.5</v>
      </c>
      <c r="S75" s="130">
        <f t="shared" si="6"/>
        <v>-6.5</v>
      </c>
      <c r="T75" s="130">
        <v>6.5</v>
      </c>
      <c r="U75" s="130">
        <f t="shared" si="7"/>
        <v>-6.5</v>
      </c>
      <c r="V75" s="130">
        <f t="shared" si="8"/>
        <v>-0.35</v>
      </c>
      <c r="W75" s="5">
        <v>42455</v>
      </c>
      <c r="X75" s="4" t="s">
        <v>76</v>
      </c>
      <c r="Y75" s="4" t="s">
        <v>77</v>
      </c>
      <c r="Z75" s="4" t="s">
        <v>78</v>
      </c>
      <c r="AA75" s="5">
        <v>42453</v>
      </c>
      <c r="AB75" s="4" t="s">
        <v>2004</v>
      </c>
      <c r="AC75" s="146" t="s">
        <v>2302</v>
      </c>
    </row>
    <row r="76" spans="1:29" s="4" customFormat="1">
      <c r="A76" s="4" t="s">
        <v>27</v>
      </c>
      <c r="B76" s="4" t="s">
        <v>28</v>
      </c>
      <c r="C76" s="4" t="s">
        <v>2001</v>
      </c>
      <c r="D76" s="5">
        <v>42453</v>
      </c>
      <c r="E76" s="5">
        <v>42483</v>
      </c>
      <c r="F76" s="130">
        <v>0</v>
      </c>
      <c r="G76" s="130">
        <v>0</v>
      </c>
      <c r="I76" s="4" t="s">
        <v>30</v>
      </c>
      <c r="K76" s="4" t="s">
        <v>2003</v>
      </c>
      <c r="M76" s="4" t="s">
        <v>32</v>
      </c>
      <c r="N76" s="4" t="s">
        <v>46</v>
      </c>
      <c r="O76" s="4" t="s">
        <v>47</v>
      </c>
      <c r="P76" s="4" t="s">
        <v>48</v>
      </c>
      <c r="Q76" s="4">
        <v>-1</v>
      </c>
      <c r="R76" s="130">
        <v>6.5</v>
      </c>
      <c r="S76" s="130">
        <f t="shared" si="6"/>
        <v>-6.5</v>
      </c>
      <c r="T76" s="130">
        <v>6.5</v>
      </c>
      <c r="U76" s="130">
        <f t="shared" si="7"/>
        <v>-6.5</v>
      </c>
      <c r="V76" s="130">
        <f t="shared" si="8"/>
        <v>-0.35</v>
      </c>
      <c r="W76" s="5">
        <v>42455</v>
      </c>
      <c r="X76" s="4" t="s">
        <v>76</v>
      </c>
      <c r="Y76" s="4" t="s">
        <v>77</v>
      </c>
      <c r="Z76" s="4" t="s">
        <v>78</v>
      </c>
      <c r="AA76" s="5">
        <v>42453</v>
      </c>
      <c r="AB76" s="4" t="s">
        <v>2004</v>
      </c>
      <c r="AC76" s="146" t="s">
        <v>2302</v>
      </c>
    </row>
    <row r="77" spans="1:29" s="4" customFormat="1">
      <c r="A77" s="4" t="s">
        <v>27</v>
      </c>
      <c r="B77" s="4" t="s">
        <v>28</v>
      </c>
      <c r="C77" s="4" t="s">
        <v>2001</v>
      </c>
      <c r="D77" s="5">
        <v>42453</v>
      </c>
      <c r="E77" s="5">
        <v>42483</v>
      </c>
      <c r="F77" s="130">
        <v>0</v>
      </c>
      <c r="G77" s="130">
        <v>0</v>
      </c>
      <c r="I77" s="4" t="s">
        <v>30</v>
      </c>
      <c r="K77" s="4" t="s">
        <v>2003</v>
      </c>
      <c r="M77" s="4" t="s">
        <v>32</v>
      </c>
      <c r="N77" s="4" t="s">
        <v>46</v>
      </c>
      <c r="O77" s="4" t="s">
        <v>47</v>
      </c>
      <c r="P77" s="4" t="s">
        <v>48</v>
      </c>
      <c r="Q77" s="4">
        <v>-1</v>
      </c>
      <c r="R77" s="130">
        <v>6.5</v>
      </c>
      <c r="S77" s="130">
        <f t="shared" si="6"/>
        <v>-6.5</v>
      </c>
      <c r="T77" s="130">
        <v>6.5</v>
      </c>
      <c r="U77" s="130">
        <f t="shared" si="7"/>
        <v>-6.5</v>
      </c>
      <c r="V77" s="130">
        <f t="shared" si="8"/>
        <v>-0.35</v>
      </c>
      <c r="W77" s="5">
        <v>42455</v>
      </c>
      <c r="X77" s="4" t="s">
        <v>76</v>
      </c>
      <c r="Y77" s="4" t="s">
        <v>77</v>
      </c>
      <c r="Z77" s="4" t="s">
        <v>78</v>
      </c>
      <c r="AA77" s="5">
        <v>42453</v>
      </c>
      <c r="AB77" s="4" t="s">
        <v>2004</v>
      </c>
      <c r="AC77" s="146" t="s">
        <v>2302</v>
      </c>
    </row>
    <row r="78" spans="1:29" s="4" customFormat="1">
      <c r="A78" s="4" t="s">
        <v>27</v>
      </c>
      <c r="B78" s="4" t="s">
        <v>28</v>
      </c>
      <c r="C78" s="4" t="s">
        <v>2001</v>
      </c>
      <c r="D78" s="5">
        <v>42453</v>
      </c>
      <c r="E78" s="5">
        <v>42483</v>
      </c>
      <c r="F78" s="130">
        <v>0</v>
      </c>
      <c r="G78" s="130">
        <v>0</v>
      </c>
      <c r="I78" s="4" t="s">
        <v>30</v>
      </c>
      <c r="K78" s="4" t="s">
        <v>2003</v>
      </c>
      <c r="M78" s="4" t="s">
        <v>32</v>
      </c>
      <c r="N78" s="4" t="s">
        <v>46</v>
      </c>
      <c r="O78" s="4" t="s">
        <v>47</v>
      </c>
      <c r="P78" s="4" t="s">
        <v>48</v>
      </c>
      <c r="Q78" s="4">
        <v>-1</v>
      </c>
      <c r="R78" s="130">
        <v>6.5</v>
      </c>
      <c r="S78" s="130">
        <f t="shared" si="6"/>
        <v>-6.5</v>
      </c>
      <c r="T78" s="130">
        <v>6.5</v>
      </c>
      <c r="U78" s="130">
        <f t="shared" si="7"/>
        <v>-6.5</v>
      </c>
      <c r="V78" s="130">
        <f t="shared" si="8"/>
        <v>-0.35</v>
      </c>
      <c r="W78" s="5">
        <v>42455</v>
      </c>
      <c r="X78" s="4" t="s">
        <v>76</v>
      </c>
      <c r="Y78" s="4" t="s">
        <v>77</v>
      </c>
      <c r="Z78" s="4" t="s">
        <v>78</v>
      </c>
      <c r="AA78" s="5">
        <v>42453</v>
      </c>
      <c r="AB78" s="4" t="s">
        <v>2004</v>
      </c>
      <c r="AC78" s="146" t="s">
        <v>2302</v>
      </c>
    </row>
    <row r="79" spans="1:29" s="4" customFormat="1">
      <c r="A79" s="4" t="s">
        <v>27</v>
      </c>
      <c r="B79" s="4" t="s">
        <v>28</v>
      </c>
      <c r="C79" s="4" t="s">
        <v>2001</v>
      </c>
      <c r="D79" s="5">
        <v>42453</v>
      </c>
      <c r="E79" s="5">
        <v>42483</v>
      </c>
      <c r="F79" s="130">
        <v>0</v>
      </c>
      <c r="G79" s="130">
        <v>0</v>
      </c>
      <c r="I79" s="4" t="s">
        <v>30</v>
      </c>
      <c r="K79" s="4" t="s">
        <v>2003</v>
      </c>
      <c r="M79" s="4" t="s">
        <v>32</v>
      </c>
      <c r="N79" s="4" t="s">
        <v>46</v>
      </c>
      <c r="O79" s="4" t="s">
        <v>47</v>
      </c>
      <c r="P79" s="4" t="s">
        <v>48</v>
      </c>
      <c r="Q79" s="4">
        <v>-1</v>
      </c>
      <c r="R79" s="130">
        <v>6.5</v>
      </c>
      <c r="S79" s="130">
        <f t="shared" si="6"/>
        <v>-6.5</v>
      </c>
      <c r="T79" s="130">
        <v>6.5</v>
      </c>
      <c r="U79" s="130">
        <f t="shared" si="7"/>
        <v>-6.5</v>
      </c>
      <c r="V79" s="130">
        <f t="shared" si="8"/>
        <v>-0.35</v>
      </c>
      <c r="W79" s="5">
        <v>42455</v>
      </c>
      <c r="X79" s="4" t="s">
        <v>76</v>
      </c>
      <c r="Y79" s="4" t="s">
        <v>77</v>
      </c>
      <c r="Z79" s="4" t="s">
        <v>78</v>
      </c>
      <c r="AA79" s="5">
        <v>42453</v>
      </c>
      <c r="AB79" s="4" t="s">
        <v>2004</v>
      </c>
      <c r="AC79" s="146" t="s">
        <v>2302</v>
      </c>
    </row>
    <row r="80" spans="1:29" s="4" customFormat="1">
      <c r="A80" s="4" t="s">
        <v>27</v>
      </c>
      <c r="B80" s="4" t="s">
        <v>28</v>
      </c>
      <c r="C80" s="4" t="s">
        <v>2021</v>
      </c>
      <c r="D80" s="5">
        <v>42454</v>
      </c>
      <c r="E80" s="5">
        <v>42484</v>
      </c>
      <c r="F80" s="130">
        <f>SUM(U80:U85)</f>
        <v>-39</v>
      </c>
      <c r="G80" s="130">
        <v>0</v>
      </c>
      <c r="I80" s="4" t="s">
        <v>30</v>
      </c>
      <c r="K80" s="4">
        <v>195200</v>
      </c>
      <c r="M80" s="4" t="s">
        <v>32</v>
      </c>
      <c r="N80" s="4" t="s">
        <v>46</v>
      </c>
      <c r="O80" s="4" t="s">
        <v>47</v>
      </c>
      <c r="P80" s="4" t="s">
        <v>48</v>
      </c>
      <c r="Q80" s="4">
        <v>-1</v>
      </c>
      <c r="R80" s="130">
        <v>6.5</v>
      </c>
      <c r="S80" s="130">
        <f t="shared" si="6"/>
        <v>-6.5</v>
      </c>
      <c r="T80" s="130">
        <v>6.5</v>
      </c>
      <c r="U80" s="130">
        <f t="shared" si="7"/>
        <v>-6.5</v>
      </c>
      <c r="V80" s="130">
        <f t="shared" si="8"/>
        <v>-0.35</v>
      </c>
      <c r="W80" s="5">
        <v>42455</v>
      </c>
      <c r="X80" s="4" t="s">
        <v>1289</v>
      </c>
      <c r="Y80" s="4" t="s">
        <v>1290</v>
      </c>
      <c r="Z80" s="4" t="s">
        <v>291</v>
      </c>
      <c r="AA80" s="5">
        <v>42454</v>
      </c>
      <c r="AB80" s="4" t="s">
        <v>2022</v>
      </c>
      <c r="AC80" s="146" t="s">
        <v>2302</v>
      </c>
    </row>
    <row r="81" spans="1:29" s="4" customFormat="1">
      <c r="A81" s="4" t="s">
        <v>27</v>
      </c>
      <c r="B81" s="4" t="s">
        <v>28</v>
      </c>
      <c r="C81" s="4" t="s">
        <v>2021</v>
      </c>
      <c r="D81" s="5">
        <v>42454</v>
      </c>
      <c r="E81" s="5">
        <v>42484</v>
      </c>
      <c r="F81" s="130">
        <v>0</v>
      </c>
      <c r="G81" s="130">
        <v>0</v>
      </c>
      <c r="I81" s="4" t="s">
        <v>30</v>
      </c>
      <c r="K81" s="4">
        <v>195200</v>
      </c>
      <c r="M81" s="4" t="s">
        <v>32</v>
      </c>
      <c r="N81" s="4" t="s">
        <v>46</v>
      </c>
      <c r="O81" s="4" t="s">
        <v>47</v>
      </c>
      <c r="P81" s="4" t="s">
        <v>48</v>
      </c>
      <c r="Q81" s="4">
        <v>-1</v>
      </c>
      <c r="R81" s="130">
        <v>6.5</v>
      </c>
      <c r="S81" s="130">
        <f t="shared" si="6"/>
        <v>-6.5</v>
      </c>
      <c r="T81" s="130">
        <v>6.5</v>
      </c>
      <c r="U81" s="130">
        <f t="shared" si="7"/>
        <v>-6.5</v>
      </c>
      <c r="V81" s="130">
        <f t="shared" si="8"/>
        <v>-0.35</v>
      </c>
      <c r="W81" s="5">
        <v>42455</v>
      </c>
      <c r="X81" s="4" t="s">
        <v>1289</v>
      </c>
      <c r="Y81" s="4" t="s">
        <v>1290</v>
      </c>
      <c r="Z81" s="4" t="s">
        <v>291</v>
      </c>
      <c r="AA81" s="5">
        <v>42454</v>
      </c>
      <c r="AB81" s="4" t="s">
        <v>2022</v>
      </c>
      <c r="AC81" s="146" t="s">
        <v>2302</v>
      </c>
    </row>
    <row r="82" spans="1:29" s="4" customFormat="1">
      <c r="A82" s="4" t="s">
        <v>27</v>
      </c>
      <c r="B82" s="4" t="s">
        <v>28</v>
      </c>
      <c r="C82" s="4" t="s">
        <v>2021</v>
      </c>
      <c r="D82" s="5">
        <v>42454</v>
      </c>
      <c r="E82" s="5">
        <v>42484</v>
      </c>
      <c r="F82" s="130">
        <v>0</v>
      </c>
      <c r="G82" s="130">
        <v>0</v>
      </c>
      <c r="I82" s="4" t="s">
        <v>30</v>
      </c>
      <c r="K82" s="4">
        <v>1951359</v>
      </c>
      <c r="M82" s="4" t="s">
        <v>32</v>
      </c>
      <c r="N82" s="4" t="s">
        <v>46</v>
      </c>
      <c r="O82" s="4" t="s">
        <v>47</v>
      </c>
      <c r="P82" s="4" t="s">
        <v>48</v>
      </c>
      <c r="Q82" s="4">
        <v>-1</v>
      </c>
      <c r="R82" s="130">
        <v>6.5</v>
      </c>
      <c r="S82" s="130">
        <f t="shared" si="6"/>
        <v>-6.5</v>
      </c>
      <c r="T82" s="130">
        <v>6.5</v>
      </c>
      <c r="U82" s="130">
        <f t="shared" si="7"/>
        <v>-6.5</v>
      </c>
      <c r="V82" s="130">
        <f t="shared" si="8"/>
        <v>-0.35</v>
      </c>
      <c r="W82" s="5">
        <v>42455</v>
      </c>
      <c r="X82" s="4" t="s">
        <v>1289</v>
      </c>
      <c r="Y82" s="4" t="s">
        <v>1290</v>
      </c>
      <c r="Z82" s="4" t="s">
        <v>291</v>
      </c>
      <c r="AA82" s="5">
        <v>42454</v>
      </c>
      <c r="AB82" s="4" t="s">
        <v>2023</v>
      </c>
      <c r="AC82" s="146" t="s">
        <v>2302</v>
      </c>
    </row>
    <row r="83" spans="1:29" s="4" customFormat="1">
      <c r="A83" s="4" t="s">
        <v>27</v>
      </c>
      <c r="B83" s="4" t="s">
        <v>28</v>
      </c>
      <c r="C83" s="4" t="s">
        <v>2021</v>
      </c>
      <c r="D83" s="5">
        <v>42454</v>
      </c>
      <c r="E83" s="5">
        <v>42484</v>
      </c>
      <c r="F83" s="130">
        <v>0</v>
      </c>
      <c r="G83" s="130">
        <v>0</v>
      </c>
      <c r="I83" s="4" t="s">
        <v>30</v>
      </c>
      <c r="K83" s="4">
        <v>1951241</v>
      </c>
      <c r="M83" s="4" t="s">
        <v>32</v>
      </c>
      <c r="N83" s="4" t="s">
        <v>46</v>
      </c>
      <c r="O83" s="4" t="s">
        <v>47</v>
      </c>
      <c r="P83" s="4" t="s">
        <v>48</v>
      </c>
      <c r="Q83" s="4">
        <v>-1</v>
      </c>
      <c r="R83" s="130">
        <v>6.5</v>
      </c>
      <c r="S83" s="130">
        <f t="shared" si="6"/>
        <v>-6.5</v>
      </c>
      <c r="T83" s="130">
        <v>6.5</v>
      </c>
      <c r="U83" s="130">
        <f t="shared" si="7"/>
        <v>-6.5</v>
      </c>
      <c r="V83" s="130">
        <f t="shared" si="8"/>
        <v>-0.35</v>
      </c>
      <c r="W83" s="5">
        <v>42455</v>
      </c>
      <c r="X83" s="4" t="s">
        <v>1289</v>
      </c>
      <c r="Y83" s="4" t="s">
        <v>1290</v>
      </c>
      <c r="Z83" s="4" t="s">
        <v>291</v>
      </c>
      <c r="AA83" s="5">
        <v>42454</v>
      </c>
      <c r="AB83" s="4" t="s">
        <v>2024</v>
      </c>
      <c r="AC83" s="146" t="s">
        <v>2302</v>
      </c>
    </row>
    <row r="84" spans="1:29" s="4" customFormat="1">
      <c r="A84" s="4" t="s">
        <v>27</v>
      </c>
      <c r="B84" s="4" t="s">
        <v>28</v>
      </c>
      <c r="C84" s="4" t="s">
        <v>2021</v>
      </c>
      <c r="D84" s="5">
        <v>42454</v>
      </c>
      <c r="E84" s="5">
        <v>42484</v>
      </c>
      <c r="F84" s="130">
        <v>0</v>
      </c>
      <c r="G84" s="130">
        <v>0</v>
      </c>
      <c r="I84" s="4" t="s">
        <v>30</v>
      </c>
      <c r="K84" s="4">
        <v>1951241</v>
      </c>
      <c r="M84" s="4" t="s">
        <v>32</v>
      </c>
      <c r="N84" s="4" t="s">
        <v>46</v>
      </c>
      <c r="O84" s="4" t="s">
        <v>47</v>
      </c>
      <c r="P84" s="4" t="s">
        <v>48</v>
      </c>
      <c r="Q84" s="4">
        <v>-1</v>
      </c>
      <c r="R84" s="130">
        <v>6.5</v>
      </c>
      <c r="S84" s="130">
        <f t="shared" si="6"/>
        <v>-6.5</v>
      </c>
      <c r="T84" s="130">
        <v>6.5</v>
      </c>
      <c r="U84" s="130">
        <f t="shared" si="7"/>
        <v>-6.5</v>
      </c>
      <c r="V84" s="130">
        <f t="shared" si="8"/>
        <v>-0.35</v>
      </c>
      <c r="W84" s="5">
        <v>42455</v>
      </c>
      <c r="X84" s="4" t="s">
        <v>1289</v>
      </c>
      <c r="Y84" s="4" t="s">
        <v>1290</v>
      </c>
      <c r="Z84" s="4" t="s">
        <v>291</v>
      </c>
      <c r="AA84" s="5">
        <v>42454</v>
      </c>
      <c r="AB84" s="4" t="s">
        <v>2024</v>
      </c>
      <c r="AC84" s="146" t="s">
        <v>2302</v>
      </c>
    </row>
    <row r="85" spans="1:29" s="4" customFormat="1">
      <c r="A85" s="4" t="s">
        <v>27</v>
      </c>
      <c r="B85" s="4" t="s">
        <v>28</v>
      </c>
      <c r="C85" s="4" t="s">
        <v>2021</v>
      </c>
      <c r="D85" s="5">
        <v>42454</v>
      </c>
      <c r="E85" s="5">
        <v>42484</v>
      </c>
      <c r="F85" s="130">
        <v>0</v>
      </c>
      <c r="G85" s="130">
        <v>0</v>
      </c>
      <c r="I85" s="4" t="s">
        <v>30</v>
      </c>
      <c r="K85" s="4">
        <v>1951241</v>
      </c>
      <c r="M85" s="4" t="s">
        <v>32</v>
      </c>
      <c r="N85" s="4" t="s">
        <v>46</v>
      </c>
      <c r="O85" s="4" t="s">
        <v>47</v>
      </c>
      <c r="P85" s="4" t="s">
        <v>48</v>
      </c>
      <c r="Q85" s="4">
        <v>-1</v>
      </c>
      <c r="R85" s="130">
        <v>6.5</v>
      </c>
      <c r="S85" s="130">
        <f t="shared" si="6"/>
        <v>-6.5</v>
      </c>
      <c r="T85" s="130">
        <v>6.5</v>
      </c>
      <c r="U85" s="130">
        <f t="shared" si="7"/>
        <v>-6.5</v>
      </c>
      <c r="V85" s="130">
        <f t="shared" si="8"/>
        <v>-0.35</v>
      </c>
      <c r="W85" s="5">
        <v>42455</v>
      </c>
      <c r="X85" s="4" t="s">
        <v>1289</v>
      </c>
      <c r="Y85" s="4" t="s">
        <v>1290</v>
      </c>
      <c r="Z85" s="4" t="s">
        <v>291</v>
      </c>
      <c r="AA85" s="5">
        <v>42454</v>
      </c>
      <c r="AB85" s="4" t="s">
        <v>2024</v>
      </c>
      <c r="AC85" s="146" t="s">
        <v>2302</v>
      </c>
    </row>
    <row r="86" spans="1:29" s="4" customFormat="1">
      <c r="A86" s="4" t="s">
        <v>27</v>
      </c>
      <c r="B86" s="4" t="s">
        <v>28</v>
      </c>
      <c r="C86" s="4" t="s">
        <v>2087</v>
      </c>
      <c r="D86" s="5">
        <v>42458</v>
      </c>
      <c r="E86" s="5">
        <v>42488</v>
      </c>
      <c r="F86" s="130">
        <f>U86</f>
        <v>-7.75</v>
      </c>
      <c r="G86" s="130">
        <v>0</v>
      </c>
      <c r="I86" s="4" t="s">
        <v>30</v>
      </c>
      <c r="K86" s="4">
        <v>992296423070321</v>
      </c>
      <c r="M86" s="4" t="s">
        <v>32</v>
      </c>
      <c r="N86" s="4" t="s">
        <v>306</v>
      </c>
      <c r="O86" s="4" t="s">
        <v>307</v>
      </c>
      <c r="P86" s="4" t="s">
        <v>308</v>
      </c>
      <c r="Q86" s="4">
        <v>-1</v>
      </c>
      <c r="R86" s="130">
        <v>7.75</v>
      </c>
      <c r="S86" s="130">
        <f t="shared" si="6"/>
        <v>-7.75</v>
      </c>
      <c r="T86" s="130">
        <v>7.75</v>
      </c>
      <c r="U86" s="130">
        <f t="shared" si="7"/>
        <v>-7.75</v>
      </c>
      <c r="V86" s="130">
        <f t="shared" si="8"/>
        <v>-0.35</v>
      </c>
      <c r="W86" s="5">
        <v>42462</v>
      </c>
      <c r="X86" s="4" t="s">
        <v>54</v>
      </c>
      <c r="Y86" s="4" t="s">
        <v>55</v>
      </c>
      <c r="Z86" s="4" t="s">
        <v>56</v>
      </c>
      <c r="AA86" s="5">
        <v>42458</v>
      </c>
      <c r="AB86" s="4" t="s">
        <v>2088</v>
      </c>
      <c r="AC86" s="146" t="s">
        <v>2302</v>
      </c>
    </row>
    <row r="87" spans="1:29" s="4" customFormat="1">
      <c r="A87" s="4" t="s">
        <v>27</v>
      </c>
      <c r="B87" s="4" t="s">
        <v>28</v>
      </c>
      <c r="C87" s="4" t="s">
        <v>2113</v>
      </c>
      <c r="D87" s="5">
        <v>42459</v>
      </c>
      <c r="E87" s="5">
        <v>42489</v>
      </c>
      <c r="F87" s="130">
        <f>U87</f>
        <v>-6.5</v>
      </c>
      <c r="G87" s="130">
        <v>0</v>
      </c>
      <c r="I87" s="4" t="s">
        <v>30</v>
      </c>
      <c r="K87" s="4" t="s">
        <v>2114</v>
      </c>
      <c r="M87" s="4" t="s">
        <v>32</v>
      </c>
      <c r="N87" s="4" t="s">
        <v>46</v>
      </c>
      <c r="O87" s="4" t="s">
        <v>47</v>
      </c>
      <c r="P87" s="4" t="s">
        <v>48</v>
      </c>
      <c r="Q87" s="4">
        <v>-1</v>
      </c>
      <c r="R87" s="130">
        <v>6.5</v>
      </c>
      <c r="S87" s="130">
        <f t="shared" si="6"/>
        <v>-6.5</v>
      </c>
      <c r="T87" s="130">
        <v>6.5</v>
      </c>
      <c r="U87" s="130">
        <f t="shared" si="7"/>
        <v>-6.5</v>
      </c>
      <c r="V87" s="130">
        <f t="shared" si="8"/>
        <v>-0.35</v>
      </c>
      <c r="W87" s="5">
        <v>42462</v>
      </c>
      <c r="X87" s="4" t="s">
        <v>2115</v>
      </c>
      <c r="Y87" s="4" t="s">
        <v>2116</v>
      </c>
      <c r="Z87" s="4" t="s">
        <v>38</v>
      </c>
      <c r="AA87" s="5">
        <v>42459</v>
      </c>
      <c r="AB87" s="4" t="s">
        <v>2117</v>
      </c>
      <c r="AC87" s="146" t="s">
        <v>2302</v>
      </c>
    </row>
    <row r="88" spans="1:29" s="73" customFormat="1">
      <c r="D88" s="78"/>
      <c r="E88" s="78"/>
      <c r="F88" s="7"/>
      <c r="G88" s="7"/>
      <c r="R88" s="7"/>
      <c r="S88" s="7"/>
      <c r="T88" s="7"/>
      <c r="U88" s="7"/>
      <c r="V88" s="7"/>
      <c r="W88" s="78"/>
      <c r="AA88" s="78"/>
      <c r="AC88" s="57"/>
    </row>
    <row r="89" spans="1:29" s="74" customFormat="1">
      <c r="B89" s="74" t="s">
        <v>2263</v>
      </c>
      <c r="D89" s="10"/>
      <c r="E89" s="10"/>
      <c r="F89" s="11">
        <f>SUM(F2:F88)</f>
        <v>-575.70000000000005</v>
      </c>
      <c r="G89" s="11"/>
      <c r="Q89" s="74">
        <f>SUM(Q2:Q88)</f>
        <v>-86</v>
      </c>
      <c r="R89" s="11"/>
      <c r="S89" s="11">
        <f>SUM(S2:S88)</f>
        <v>-556.20000000000005</v>
      </c>
      <c r="T89" s="11"/>
      <c r="U89" s="11">
        <f>SUM(U2:U88)</f>
        <v>-556.20000000000005</v>
      </c>
      <c r="V89" s="11">
        <f>SUM(V2:V88)</f>
        <v>-30.100000000000048</v>
      </c>
      <c r="W89" s="10"/>
      <c r="AA89" s="10"/>
      <c r="AC89" s="131"/>
    </row>
    <row r="90" spans="1:29" s="73" customFormat="1">
      <c r="D90" s="78"/>
      <c r="E90" s="78"/>
      <c r="F90" s="7"/>
      <c r="G90" s="7"/>
      <c r="R90" s="7"/>
      <c r="S90" s="7"/>
      <c r="T90" s="7"/>
      <c r="U90" s="7"/>
      <c r="V90" s="7"/>
      <c r="AC90" s="57"/>
    </row>
    <row r="91" spans="1:29" s="73" customFormat="1">
      <c r="A91" s="3" t="s">
        <v>0</v>
      </c>
      <c r="B91" s="3" t="s">
        <v>1</v>
      </c>
      <c r="C91" s="3" t="s">
        <v>2</v>
      </c>
      <c r="D91" s="3" t="s">
        <v>3</v>
      </c>
      <c r="E91" s="3" t="s">
        <v>4</v>
      </c>
      <c r="F91" s="6" t="s">
        <v>5</v>
      </c>
      <c r="G91" s="6" t="s">
        <v>6</v>
      </c>
      <c r="H91" s="3" t="s">
        <v>7</v>
      </c>
      <c r="I91" s="3" t="s">
        <v>8</v>
      </c>
      <c r="J91" s="3" t="s">
        <v>9</v>
      </c>
      <c r="K91" s="3" t="s">
        <v>10</v>
      </c>
      <c r="L91" s="3" t="s">
        <v>11</v>
      </c>
      <c r="M91" s="3" t="s">
        <v>12</v>
      </c>
      <c r="N91" s="3" t="s">
        <v>13</v>
      </c>
      <c r="O91" s="3" t="s">
        <v>14</v>
      </c>
      <c r="P91" s="3" t="s">
        <v>15</v>
      </c>
      <c r="Q91" s="3" t="s">
        <v>16</v>
      </c>
      <c r="R91" s="6" t="s">
        <v>17</v>
      </c>
      <c r="S91" s="6" t="s">
        <v>18</v>
      </c>
      <c r="T91" s="6" t="s">
        <v>2145</v>
      </c>
      <c r="U91" s="6" t="s">
        <v>19</v>
      </c>
      <c r="V91" s="6" t="s">
        <v>20</v>
      </c>
      <c r="W91" s="3" t="s">
        <v>21</v>
      </c>
      <c r="X91" s="3" t="s">
        <v>22</v>
      </c>
      <c r="Y91" s="3" t="s">
        <v>23</v>
      </c>
      <c r="Z91" s="3" t="s">
        <v>24</v>
      </c>
      <c r="AA91" s="3" t="s">
        <v>25</v>
      </c>
      <c r="AB91" s="3" t="s">
        <v>26</v>
      </c>
      <c r="AC91" s="143" t="s">
        <v>2301</v>
      </c>
    </row>
    <row r="92" spans="1:29">
      <c r="A92" t="s">
        <v>27</v>
      </c>
      <c r="B92" t="s">
        <v>28</v>
      </c>
      <c r="C92" t="s">
        <v>1455</v>
      </c>
      <c r="D92" s="1">
        <v>42430</v>
      </c>
      <c r="E92" s="1">
        <v>42460</v>
      </c>
      <c r="F92" s="7">
        <v>94.29</v>
      </c>
      <c r="G92" s="7">
        <v>0</v>
      </c>
      <c r="I92" t="s">
        <v>30</v>
      </c>
      <c r="K92" t="s">
        <v>1456</v>
      </c>
      <c r="M92" t="s">
        <v>32</v>
      </c>
      <c r="N92" t="s">
        <v>46</v>
      </c>
      <c r="O92" t="s">
        <v>47</v>
      </c>
      <c r="P92" t="s">
        <v>48</v>
      </c>
      <c r="Q92">
        <v>3</v>
      </c>
      <c r="R92" s="7">
        <v>6.5</v>
      </c>
      <c r="S92" s="7">
        <f t="shared" ref="S92:S155" si="9">Q92*R92</f>
        <v>19.5</v>
      </c>
      <c r="T92" s="7">
        <f t="shared" ref="T92:T155" si="10">(R92-U92)*Q92</f>
        <v>3.51</v>
      </c>
      <c r="U92" s="7">
        <v>5.33</v>
      </c>
      <c r="V92" s="7">
        <f t="shared" ref="V92:V155" si="11">Q92*U92</f>
        <v>15.99</v>
      </c>
      <c r="W92" s="1">
        <v>42434</v>
      </c>
      <c r="X92" t="s">
        <v>301</v>
      </c>
      <c r="Y92" t="s">
        <v>302</v>
      </c>
      <c r="Z92" t="s">
        <v>303</v>
      </c>
      <c r="AA92" s="1">
        <v>42429</v>
      </c>
      <c r="AB92" t="s">
        <v>1457</v>
      </c>
      <c r="AC92" s="146" t="s">
        <v>2302</v>
      </c>
    </row>
    <row r="93" spans="1:29">
      <c r="A93" t="s">
        <v>27</v>
      </c>
      <c r="B93" t="s">
        <v>28</v>
      </c>
      <c r="C93" t="s">
        <v>1455</v>
      </c>
      <c r="D93" s="1">
        <v>42430</v>
      </c>
      <c r="E93" s="1">
        <v>42460</v>
      </c>
      <c r="F93" s="7">
        <v>0</v>
      </c>
      <c r="G93" s="7">
        <v>0</v>
      </c>
      <c r="I93" t="s">
        <v>30</v>
      </c>
      <c r="K93" t="s">
        <v>94</v>
      </c>
      <c r="M93" t="s">
        <v>32</v>
      </c>
      <c r="N93" t="s">
        <v>46</v>
      </c>
      <c r="O93" t="s">
        <v>47</v>
      </c>
      <c r="P93" t="s">
        <v>48</v>
      </c>
      <c r="Q93">
        <v>1</v>
      </c>
      <c r="R93" s="7">
        <v>6.5</v>
      </c>
      <c r="S93" s="7">
        <f t="shared" si="9"/>
        <v>6.5</v>
      </c>
      <c r="T93" s="7">
        <f t="shared" si="10"/>
        <v>1.17</v>
      </c>
      <c r="U93" s="7">
        <v>5.33</v>
      </c>
      <c r="V93" s="7">
        <f t="shared" si="11"/>
        <v>5.33</v>
      </c>
      <c r="W93" s="1">
        <v>42434</v>
      </c>
      <c r="X93" t="s">
        <v>130</v>
      </c>
      <c r="Y93" t="s">
        <v>131</v>
      </c>
      <c r="Z93" t="s">
        <v>51</v>
      </c>
      <c r="AA93" s="1">
        <v>42430</v>
      </c>
      <c r="AB93" t="s">
        <v>1458</v>
      </c>
      <c r="AC93" s="146" t="s">
        <v>2306</v>
      </c>
    </row>
    <row r="94" spans="1:29">
      <c r="A94" s="73" t="s">
        <v>27</v>
      </c>
      <c r="B94" s="73" t="s">
        <v>28</v>
      </c>
      <c r="C94" s="73" t="s">
        <v>1455</v>
      </c>
      <c r="D94" s="78">
        <v>42430</v>
      </c>
      <c r="E94" s="78">
        <v>42460</v>
      </c>
      <c r="F94" s="7">
        <v>0</v>
      </c>
      <c r="G94" s="7">
        <v>0</v>
      </c>
      <c r="H94" s="73"/>
      <c r="I94" s="73" t="s">
        <v>30</v>
      </c>
      <c r="J94" s="73"/>
      <c r="K94" s="73" t="s">
        <v>94</v>
      </c>
      <c r="L94" s="73"/>
      <c r="M94" s="73" t="s">
        <v>32</v>
      </c>
      <c r="N94" s="73" t="s">
        <v>46</v>
      </c>
      <c r="O94" s="73" t="s">
        <v>47</v>
      </c>
      <c r="P94" s="73" t="s">
        <v>48</v>
      </c>
      <c r="Q94" s="73">
        <v>1</v>
      </c>
      <c r="R94" s="7">
        <v>6.5</v>
      </c>
      <c r="S94" s="7">
        <f t="shared" si="9"/>
        <v>6.5</v>
      </c>
      <c r="T94" s="7">
        <f t="shared" si="10"/>
        <v>1.17</v>
      </c>
      <c r="U94" s="7">
        <v>5.33</v>
      </c>
      <c r="V94" s="7">
        <f t="shared" si="11"/>
        <v>5.33</v>
      </c>
      <c r="W94" s="78">
        <v>42434</v>
      </c>
      <c r="X94" s="73" t="s">
        <v>130</v>
      </c>
      <c r="Y94" s="73" t="s">
        <v>131</v>
      </c>
      <c r="Z94" s="73" t="s">
        <v>51</v>
      </c>
      <c r="AA94" s="78">
        <v>42430</v>
      </c>
      <c r="AB94" s="73" t="s">
        <v>1458</v>
      </c>
      <c r="AC94" s="146" t="s">
        <v>2306</v>
      </c>
    </row>
    <row r="95" spans="1:29">
      <c r="A95" s="73" t="s">
        <v>27</v>
      </c>
      <c r="B95" s="73" t="s">
        <v>28</v>
      </c>
      <c r="C95" s="73" t="s">
        <v>1455</v>
      </c>
      <c r="D95" s="78">
        <v>42430</v>
      </c>
      <c r="E95" s="78">
        <v>42460</v>
      </c>
      <c r="F95" s="7">
        <v>0</v>
      </c>
      <c r="G95" s="7">
        <v>0</v>
      </c>
      <c r="H95" s="73"/>
      <c r="I95" s="73" t="s">
        <v>30</v>
      </c>
      <c r="J95" s="73"/>
      <c r="K95" s="73" t="s">
        <v>94</v>
      </c>
      <c r="L95" s="73"/>
      <c r="M95" s="73" t="s">
        <v>32</v>
      </c>
      <c r="N95" s="73" t="s">
        <v>46</v>
      </c>
      <c r="O95" s="73" t="s">
        <v>47</v>
      </c>
      <c r="P95" s="73" t="s">
        <v>48</v>
      </c>
      <c r="Q95" s="73">
        <v>1</v>
      </c>
      <c r="R95" s="7">
        <v>6.5</v>
      </c>
      <c r="S95" s="7">
        <f t="shared" si="9"/>
        <v>6.5</v>
      </c>
      <c r="T95" s="7">
        <f t="shared" si="10"/>
        <v>1.17</v>
      </c>
      <c r="U95" s="7">
        <v>5.33</v>
      </c>
      <c r="V95" s="7">
        <f t="shared" si="11"/>
        <v>5.33</v>
      </c>
      <c r="W95" s="78">
        <v>42434</v>
      </c>
      <c r="X95" s="73" t="s">
        <v>130</v>
      </c>
      <c r="Y95" s="73" t="s">
        <v>131</v>
      </c>
      <c r="Z95" s="73" t="s">
        <v>51</v>
      </c>
      <c r="AA95" s="78">
        <v>42430</v>
      </c>
      <c r="AB95" s="73" t="s">
        <v>1458</v>
      </c>
      <c r="AC95" s="146" t="s">
        <v>2306</v>
      </c>
    </row>
    <row r="96" spans="1:29">
      <c r="A96" s="73" t="s">
        <v>27</v>
      </c>
      <c r="B96" s="73" t="s">
        <v>28</v>
      </c>
      <c r="C96" s="73" t="s">
        <v>1455</v>
      </c>
      <c r="D96" s="78">
        <v>42430</v>
      </c>
      <c r="E96" s="78">
        <v>42460</v>
      </c>
      <c r="F96" s="7">
        <v>0</v>
      </c>
      <c r="G96" s="7">
        <v>0</v>
      </c>
      <c r="H96" s="73"/>
      <c r="I96" s="73" t="s">
        <v>30</v>
      </c>
      <c r="J96" s="73"/>
      <c r="K96" s="73" t="s">
        <v>94</v>
      </c>
      <c r="L96" s="73"/>
      <c r="M96" s="73" t="s">
        <v>32</v>
      </c>
      <c r="N96" s="73" t="s">
        <v>186</v>
      </c>
      <c r="O96" s="73" t="s">
        <v>187</v>
      </c>
      <c r="P96" s="73" t="s">
        <v>48</v>
      </c>
      <c r="Q96" s="73">
        <v>1</v>
      </c>
      <c r="R96" s="7">
        <v>10.39</v>
      </c>
      <c r="S96" s="7">
        <f t="shared" si="9"/>
        <v>10.39</v>
      </c>
      <c r="T96" s="7">
        <f t="shared" si="10"/>
        <v>1.870000000000001</v>
      </c>
      <c r="U96" s="7">
        <v>8.52</v>
      </c>
      <c r="V96" s="7">
        <f t="shared" si="11"/>
        <v>8.52</v>
      </c>
      <c r="W96" s="78">
        <v>42434</v>
      </c>
      <c r="X96" s="73" t="s">
        <v>805</v>
      </c>
      <c r="Y96" s="73" t="s">
        <v>131</v>
      </c>
      <c r="Z96" s="73" t="s">
        <v>51</v>
      </c>
      <c r="AA96" s="78">
        <v>42430</v>
      </c>
      <c r="AB96" s="73" t="s">
        <v>1459</v>
      </c>
      <c r="AC96" s="146" t="s">
        <v>2306</v>
      </c>
    </row>
    <row r="97" spans="1:29">
      <c r="A97" t="s">
        <v>27</v>
      </c>
      <c r="B97" t="s">
        <v>28</v>
      </c>
      <c r="C97" t="s">
        <v>1455</v>
      </c>
      <c r="D97" s="1">
        <v>42430</v>
      </c>
      <c r="E97" s="1">
        <v>42460</v>
      </c>
      <c r="F97" s="7">
        <v>0</v>
      </c>
      <c r="G97" s="7">
        <v>0</v>
      </c>
      <c r="I97" t="s">
        <v>30</v>
      </c>
      <c r="K97" t="s">
        <v>94</v>
      </c>
      <c r="M97" t="s">
        <v>32</v>
      </c>
      <c r="N97" t="s">
        <v>186</v>
      </c>
      <c r="O97" t="s">
        <v>187</v>
      </c>
      <c r="P97" t="s">
        <v>48</v>
      </c>
      <c r="Q97">
        <v>1</v>
      </c>
      <c r="R97" s="7">
        <v>10.39</v>
      </c>
      <c r="S97" s="7">
        <f t="shared" si="9"/>
        <v>10.39</v>
      </c>
      <c r="T97" s="7">
        <f t="shared" si="10"/>
        <v>1.870000000000001</v>
      </c>
      <c r="U97" s="7">
        <v>8.52</v>
      </c>
      <c r="V97" s="7">
        <f t="shared" si="11"/>
        <v>8.52</v>
      </c>
      <c r="W97" s="1">
        <v>42434</v>
      </c>
      <c r="X97" t="s">
        <v>805</v>
      </c>
      <c r="Y97" t="s">
        <v>131</v>
      </c>
      <c r="Z97" t="s">
        <v>51</v>
      </c>
      <c r="AA97" s="1">
        <v>42430</v>
      </c>
      <c r="AB97" t="s">
        <v>1459</v>
      </c>
      <c r="AC97" s="146" t="s">
        <v>2306</v>
      </c>
    </row>
    <row r="98" spans="1:29">
      <c r="A98" t="s">
        <v>27</v>
      </c>
      <c r="B98" s="73" t="s">
        <v>28</v>
      </c>
      <c r="C98" s="73" t="s">
        <v>1455</v>
      </c>
      <c r="D98" s="78">
        <v>42430</v>
      </c>
      <c r="E98" s="78">
        <v>42460</v>
      </c>
      <c r="F98" s="7">
        <v>0</v>
      </c>
      <c r="G98" s="7">
        <v>0</v>
      </c>
      <c r="I98" t="s">
        <v>30</v>
      </c>
      <c r="K98" t="s">
        <v>94</v>
      </c>
      <c r="M98" t="s">
        <v>32</v>
      </c>
      <c r="N98" t="s">
        <v>186</v>
      </c>
      <c r="O98" t="s">
        <v>187</v>
      </c>
      <c r="P98" t="s">
        <v>48</v>
      </c>
      <c r="Q98">
        <v>1</v>
      </c>
      <c r="R98" s="7">
        <v>10.39</v>
      </c>
      <c r="S98" s="7">
        <f t="shared" si="9"/>
        <v>10.39</v>
      </c>
      <c r="T98" s="7">
        <f t="shared" si="10"/>
        <v>1.870000000000001</v>
      </c>
      <c r="U98" s="7">
        <v>8.52</v>
      </c>
      <c r="V98" s="7">
        <f t="shared" si="11"/>
        <v>8.52</v>
      </c>
      <c r="W98" s="1">
        <v>42434</v>
      </c>
      <c r="X98" t="s">
        <v>805</v>
      </c>
      <c r="Y98" t="s">
        <v>131</v>
      </c>
      <c r="Z98" t="s">
        <v>51</v>
      </c>
      <c r="AA98" s="1">
        <v>42430</v>
      </c>
      <c r="AB98" t="s">
        <v>1459</v>
      </c>
      <c r="AC98" s="146" t="s">
        <v>2306</v>
      </c>
    </row>
    <row r="99" spans="1:29">
      <c r="A99" t="s">
        <v>27</v>
      </c>
      <c r="B99" s="73" t="s">
        <v>28</v>
      </c>
      <c r="C99" s="73" t="s">
        <v>1455</v>
      </c>
      <c r="D99" s="78">
        <v>42430</v>
      </c>
      <c r="E99" s="78">
        <v>42460</v>
      </c>
      <c r="F99" s="7">
        <v>0</v>
      </c>
      <c r="G99" s="7">
        <v>0</v>
      </c>
      <c r="I99" t="s">
        <v>30</v>
      </c>
      <c r="K99" t="s">
        <v>1460</v>
      </c>
      <c r="M99" t="s">
        <v>32</v>
      </c>
      <c r="N99" t="s">
        <v>33</v>
      </c>
      <c r="O99" t="s">
        <v>34</v>
      </c>
      <c r="P99" t="s">
        <v>35</v>
      </c>
      <c r="Q99">
        <v>7</v>
      </c>
      <c r="R99" s="7">
        <v>6.4</v>
      </c>
      <c r="S99" s="7">
        <f t="shared" si="9"/>
        <v>44.800000000000004</v>
      </c>
      <c r="T99" s="7">
        <f t="shared" si="10"/>
        <v>8.0500000000000025</v>
      </c>
      <c r="U99" s="7">
        <v>5.25</v>
      </c>
      <c r="V99" s="7">
        <f t="shared" si="11"/>
        <v>36.75</v>
      </c>
      <c r="W99" s="1">
        <v>42434</v>
      </c>
      <c r="X99" t="s">
        <v>309</v>
      </c>
      <c r="Y99" t="s">
        <v>310</v>
      </c>
      <c r="Z99" t="s">
        <v>139</v>
      </c>
      <c r="AA99" s="1">
        <v>42430</v>
      </c>
      <c r="AB99" t="s">
        <v>1461</v>
      </c>
      <c r="AC99" s="146" t="s">
        <v>2302</v>
      </c>
    </row>
    <row r="100" spans="1:29">
      <c r="A100" t="s">
        <v>27</v>
      </c>
      <c r="B100" t="s">
        <v>28</v>
      </c>
      <c r="C100" t="s">
        <v>1462</v>
      </c>
      <c r="D100" s="1">
        <v>42430</v>
      </c>
      <c r="E100" s="1">
        <v>42460</v>
      </c>
      <c r="F100" s="7">
        <v>541.57000000000005</v>
      </c>
      <c r="G100" s="7">
        <v>0</v>
      </c>
      <c r="I100" t="s">
        <v>30</v>
      </c>
      <c r="K100">
        <v>940999500</v>
      </c>
      <c r="M100" t="s">
        <v>32</v>
      </c>
      <c r="N100" t="s">
        <v>186</v>
      </c>
      <c r="O100" t="s">
        <v>187</v>
      </c>
      <c r="P100" t="s">
        <v>48</v>
      </c>
      <c r="Q100">
        <v>1</v>
      </c>
      <c r="R100" s="7">
        <v>10.39</v>
      </c>
      <c r="S100" s="7">
        <f t="shared" si="9"/>
        <v>10.39</v>
      </c>
      <c r="T100" s="7">
        <f t="shared" si="10"/>
        <v>1.870000000000001</v>
      </c>
      <c r="U100" s="7">
        <v>8.52</v>
      </c>
      <c r="V100" s="7">
        <f t="shared" si="11"/>
        <v>8.52</v>
      </c>
      <c r="W100" s="1">
        <v>42434</v>
      </c>
      <c r="X100" t="s">
        <v>1265</v>
      </c>
      <c r="Y100" t="s">
        <v>1266</v>
      </c>
      <c r="Z100" t="s">
        <v>568</v>
      </c>
      <c r="AA100" s="1">
        <v>42429</v>
      </c>
      <c r="AB100" t="s">
        <v>1463</v>
      </c>
      <c r="AC100" s="146" t="s">
        <v>2302</v>
      </c>
    </row>
    <row r="101" spans="1:29">
      <c r="A101" s="73" t="s">
        <v>27</v>
      </c>
      <c r="B101" s="73" t="s">
        <v>28</v>
      </c>
      <c r="C101" s="73" t="s">
        <v>1462</v>
      </c>
      <c r="D101" s="78">
        <v>42430</v>
      </c>
      <c r="E101" s="78">
        <v>42460</v>
      </c>
      <c r="F101" s="7">
        <v>0</v>
      </c>
      <c r="G101" s="7">
        <v>0</v>
      </c>
      <c r="H101" s="73"/>
      <c r="I101" s="73" t="s">
        <v>30</v>
      </c>
      <c r="J101" s="73"/>
      <c r="K101" s="73" t="s">
        <v>1486</v>
      </c>
      <c r="L101" s="73"/>
      <c r="M101" s="73" t="s">
        <v>32</v>
      </c>
      <c r="N101" s="73" t="s">
        <v>46</v>
      </c>
      <c r="O101" s="73" t="s">
        <v>47</v>
      </c>
      <c r="P101" s="73" t="s">
        <v>48</v>
      </c>
      <c r="Q101" s="73">
        <v>1</v>
      </c>
      <c r="R101" s="7">
        <v>6.5</v>
      </c>
      <c r="S101" s="7">
        <f t="shared" si="9"/>
        <v>6.5</v>
      </c>
      <c r="T101" s="7">
        <f t="shared" si="10"/>
        <v>1.17</v>
      </c>
      <c r="U101" s="7">
        <v>5.33</v>
      </c>
      <c r="V101" s="7">
        <f t="shared" si="11"/>
        <v>5.33</v>
      </c>
      <c r="W101" s="78">
        <v>42434</v>
      </c>
      <c r="X101" s="73" t="s">
        <v>109</v>
      </c>
      <c r="Y101" s="73" t="s">
        <v>110</v>
      </c>
      <c r="Z101" s="73" t="s">
        <v>38</v>
      </c>
      <c r="AA101" s="78">
        <v>42429</v>
      </c>
      <c r="AB101" s="73" t="s">
        <v>1487</v>
      </c>
      <c r="AC101" s="146" t="s">
        <v>2302</v>
      </c>
    </row>
    <row r="102" spans="1:29">
      <c r="A102" s="73" t="s">
        <v>27</v>
      </c>
      <c r="B102" s="73" t="s">
        <v>28</v>
      </c>
      <c r="C102" s="73" t="s">
        <v>1462</v>
      </c>
      <c r="D102" s="78">
        <v>42430</v>
      </c>
      <c r="E102" s="78">
        <v>42460</v>
      </c>
      <c r="F102" s="7">
        <v>0</v>
      </c>
      <c r="G102" s="7">
        <v>0</v>
      </c>
      <c r="H102" s="73"/>
      <c r="I102" s="73" t="s">
        <v>30</v>
      </c>
      <c r="J102" s="73"/>
      <c r="K102" s="73">
        <v>234027</v>
      </c>
      <c r="L102" s="73"/>
      <c r="M102" s="73" t="s">
        <v>32</v>
      </c>
      <c r="N102" s="73" t="s">
        <v>46</v>
      </c>
      <c r="O102" s="73" t="s">
        <v>47</v>
      </c>
      <c r="P102" s="73" t="s">
        <v>48</v>
      </c>
      <c r="Q102" s="73">
        <v>4</v>
      </c>
      <c r="R102" s="7">
        <v>6.5</v>
      </c>
      <c r="S102" s="7">
        <f t="shared" si="9"/>
        <v>26</v>
      </c>
      <c r="T102" s="7">
        <f t="shared" si="10"/>
        <v>4.68</v>
      </c>
      <c r="U102" s="7">
        <v>5.33</v>
      </c>
      <c r="V102" s="7">
        <f t="shared" si="11"/>
        <v>21.32</v>
      </c>
      <c r="W102" s="78">
        <v>42434</v>
      </c>
      <c r="X102" s="73" t="s">
        <v>235</v>
      </c>
      <c r="Y102" s="73" t="s">
        <v>236</v>
      </c>
      <c r="Z102" s="73" t="s">
        <v>38</v>
      </c>
      <c r="AA102" s="78">
        <v>42430</v>
      </c>
      <c r="AB102" s="73" t="s">
        <v>1513</v>
      </c>
      <c r="AC102" s="146" t="s">
        <v>2302</v>
      </c>
    </row>
    <row r="103" spans="1:29">
      <c r="A103" s="73" t="s">
        <v>27</v>
      </c>
      <c r="B103" s="73" t="s">
        <v>28</v>
      </c>
      <c r="C103" s="73" t="s">
        <v>1462</v>
      </c>
      <c r="D103" s="78">
        <v>42430</v>
      </c>
      <c r="E103" s="78">
        <v>42460</v>
      </c>
      <c r="F103" s="7">
        <v>0</v>
      </c>
      <c r="G103" s="7">
        <v>0</v>
      </c>
      <c r="H103" s="73"/>
      <c r="I103" s="73" t="s">
        <v>30</v>
      </c>
      <c r="J103" s="73"/>
      <c r="K103" s="73" t="s">
        <v>1488</v>
      </c>
      <c r="L103" s="73"/>
      <c r="M103" s="73" t="s">
        <v>32</v>
      </c>
      <c r="N103" s="73" t="s">
        <v>186</v>
      </c>
      <c r="O103" s="73" t="s">
        <v>187</v>
      </c>
      <c r="P103" s="73" t="s">
        <v>48</v>
      </c>
      <c r="Q103" s="73">
        <v>1</v>
      </c>
      <c r="R103" s="7">
        <v>10.39</v>
      </c>
      <c r="S103" s="7">
        <f t="shared" si="9"/>
        <v>10.39</v>
      </c>
      <c r="T103" s="7">
        <f t="shared" si="10"/>
        <v>1.870000000000001</v>
      </c>
      <c r="U103" s="7">
        <v>8.52</v>
      </c>
      <c r="V103" s="7">
        <f t="shared" si="11"/>
        <v>8.52</v>
      </c>
      <c r="W103" s="78">
        <v>42434</v>
      </c>
      <c r="X103" s="73" t="s">
        <v>734</v>
      </c>
      <c r="Y103" s="73" t="s">
        <v>627</v>
      </c>
      <c r="Z103" s="73" t="s">
        <v>38</v>
      </c>
      <c r="AA103" s="78">
        <v>42429</v>
      </c>
      <c r="AB103" s="73" t="s">
        <v>1489</v>
      </c>
      <c r="AC103" s="146" t="s">
        <v>2302</v>
      </c>
    </row>
    <row r="104" spans="1:29">
      <c r="A104" s="73" t="s">
        <v>27</v>
      </c>
      <c r="B104" s="73" t="s">
        <v>28</v>
      </c>
      <c r="C104" s="73" t="s">
        <v>1462</v>
      </c>
      <c r="D104" s="78">
        <v>42430</v>
      </c>
      <c r="E104" s="78">
        <v>42460</v>
      </c>
      <c r="F104" s="7">
        <v>0</v>
      </c>
      <c r="G104" s="7">
        <v>0</v>
      </c>
      <c r="H104" s="73"/>
      <c r="I104" s="73" t="s">
        <v>30</v>
      </c>
      <c r="J104" s="73"/>
      <c r="K104" s="73">
        <v>19999999</v>
      </c>
      <c r="L104" s="73"/>
      <c r="M104" s="73" t="s">
        <v>32</v>
      </c>
      <c r="N104" s="73" t="s">
        <v>186</v>
      </c>
      <c r="O104" s="73" t="s">
        <v>187</v>
      </c>
      <c r="P104" s="73" t="s">
        <v>48</v>
      </c>
      <c r="Q104" s="73">
        <v>1</v>
      </c>
      <c r="R104" s="7">
        <v>10.39</v>
      </c>
      <c r="S104" s="7">
        <f t="shared" si="9"/>
        <v>10.39</v>
      </c>
      <c r="T104" s="7">
        <f t="shared" si="10"/>
        <v>1.870000000000001</v>
      </c>
      <c r="U104" s="7">
        <v>8.52</v>
      </c>
      <c r="V104" s="7">
        <f t="shared" si="11"/>
        <v>8.52</v>
      </c>
      <c r="W104" s="78">
        <v>42434</v>
      </c>
      <c r="X104" s="73" t="s">
        <v>54</v>
      </c>
      <c r="Y104" s="73" t="s">
        <v>55</v>
      </c>
      <c r="Z104" s="73" t="s">
        <v>56</v>
      </c>
      <c r="AA104" s="78">
        <v>42430</v>
      </c>
      <c r="AB104" s="73" t="s">
        <v>1491</v>
      </c>
      <c r="AC104" s="146" t="s">
        <v>2302</v>
      </c>
    </row>
    <row r="105" spans="1:29">
      <c r="A105" s="73" t="s">
        <v>27</v>
      </c>
      <c r="B105" s="73" t="s">
        <v>28</v>
      </c>
      <c r="C105" s="73" t="s">
        <v>1462</v>
      </c>
      <c r="D105" s="78">
        <v>42430</v>
      </c>
      <c r="E105" s="78">
        <v>42460</v>
      </c>
      <c r="F105" s="7">
        <v>0</v>
      </c>
      <c r="G105" s="7">
        <v>0</v>
      </c>
      <c r="H105" s="73"/>
      <c r="I105" s="73" t="s">
        <v>30</v>
      </c>
      <c r="J105" s="73"/>
      <c r="K105" s="73">
        <v>19999999</v>
      </c>
      <c r="L105" s="73"/>
      <c r="M105" s="73" t="s">
        <v>32</v>
      </c>
      <c r="N105" s="73" t="s">
        <v>186</v>
      </c>
      <c r="O105" s="73" t="s">
        <v>187</v>
      </c>
      <c r="P105" s="73" t="s">
        <v>48</v>
      </c>
      <c r="Q105" s="73">
        <v>1</v>
      </c>
      <c r="R105" s="7">
        <v>10.39</v>
      </c>
      <c r="S105" s="7">
        <f t="shared" si="9"/>
        <v>10.39</v>
      </c>
      <c r="T105" s="7">
        <f t="shared" si="10"/>
        <v>1.870000000000001</v>
      </c>
      <c r="U105" s="7">
        <v>8.52</v>
      </c>
      <c r="V105" s="7">
        <f t="shared" si="11"/>
        <v>8.52</v>
      </c>
      <c r="W105" s="78">
        <v>42434</v>
      </c>
      <c r="X105" s="73" t="s">
        <v>54</v>
      </c>
      <c r="Y105" s="73" t="s">
        <v>55</v>
      </c>
      <c r="Z105" s="73" t="s">
        <v>56</v>
      </c>
      <c r="AA105" s="78">
        <v>42430</v>
      </c>
      <c r="AB105" s="73" t="s">
        <v>1493</v>
      </c>
      <c r="AC105" s="146" t="s">
        <v>2302</v>
      </c>
    </row>
    <row r="106" spans="1:29">
      <c r="A106" s="73" t="s">
        <v>27</v>
      </c>
      <c r="B106" s="73" t="s">
        <v>28</v>
      </c>
      <c r="C106" s="73" t="s">
        <v>1462</v>
      </c>
      <c r="D106" s="78">
        <v>42430</v>
      </c>
      <c r="E106" s="78">
        <v>42460</v>
      </c>
      <c r="F106" s="7">
        <v>0</v>
      </c>
      <c r="G106" s="7">
        <v>0</v>
      </c>
      <c r="H106" s="73"/>
      <c r="I106" s="73" t="s">
        <v>30</v>
      </c>
      <c r="J106" s="73"/>
      <c r="K106" s="73" t="s">
        <v>94</v>
      </c>
      <c r="L106" s="73"/>
      <c r="M106" s="73" t="s">
        <v>32</v>
      </c>
      <c r="N106" s="73" t="s">
        <v>186</v>
      </c>
      <c r="O106" s="73" t="s">
        <v>187</v>
      </c>
      <c r="P106" s="73" t="s">
        <v>48</v>
      </c>
      <c r="Q106" s="73">
        <v>1</v>
      </c>
      <c r="R106" s="7">
        <v>10.39</v>
      </c>
      <c r="S106" s="7">
        <f t="shared" si="9"/>
        <v>10.39</v>
      </c>
      <c r="T106" s="7">
        <f t="shared" si="10"/>
        <v>1.870000000000001</v>
      </c>
      <c r="U106" s="7">
        <v>8.52</v>
      </c>
      <c r="V106" s="7">
        <f t="shared" si="11"/>
        <v>8.52</v>
      </c>
      <c r="W106" s="78">
        <v>42434</v>
      </c>
      <c r="X106" s="73" t="s">
        <v>95</v>
      </c>
      <c r="Y106" s="73" t="s">
        <v>96</v>
      </c>
      <c r="Z106" s="73" t="s">
        <v>78</v>
      </c>
      <c r="AA106" s="78">
        <v>42430</v>
      </c>
      <c r="AB106" s="73" t="s">
        <v>1494</v>
      </c>
      <c r="AC106" s="146" t="s">
        <v>2302</v>
      </c>
    </row>
    <row r="107" spans="1:29">
      <c r="A107" s="73" t="s">
        <v>27</v>
      </c>
      <c r="B107" s="73" t="s">
        <v>28</v>
      </c>
      <c r="C107" s="73" t="s">
        <v>1462</v>
      </c>
      <c r="D107" s="78">
        <v>42430</v>
      </c>
      <c r="E107" s="78">
        <v>42460</v>
      </c>
      <c r="F107" s="7">
        <v>0</v>
      </c>
      <c r="G107" s="7">
        <v>0</v>
      </c>
      <c r="H107" s="73"/>
      <c r="I107" s="73" t="s">
        <v>30</v>
      </c>
      <c r="J107" s="73"/>
      <c r="K107" s="73" t="s">
        <v>94</v>
      </c>
      <c r="L107" s="73"/>
      <c r="M107" s="73" t="s">
        <v>32</v>
      </c>
      <c r="N107" s="73" t="s">
        <v>186</v>
      </c>
      <c r="O107" s="73" t="s">
        <v>187</v>
      </c>
      <c r="P107" s="73" t="s">
        <v>48</v>
      </c>
      <c r="Q107" s="73">
        <v>1</v>
      </c>
      <c r="R107" s="7">
        <v>10.39</v>
      </c>
      <c r="S107" s="7">
        <f t="shared" si="9"/>
        <v>10.39</v>
      </c>
      <c r="T107" s="7">
        <f t="shared" si="10"/>
        <v>1.870000000000001</v>
      </c>
      <c r="U107" s="7">
        <v>8.52</v>
      </c>
      <c r="V107" s="7">
        <f t="shared" si="11"/>
        <v>8.52</v>
      </c>
      <c r="W107" s="78">
        <v>42434</v>
      </c>
      <c r="X107" s="73" t="s">
        <v>95</v>
      </c>
      <c r="Y107" s="73" t="s">
        <v>96</v>
      </c>
      <c r="Z107" s="73" t="s">
        <v>78</v>
      </c>
      <c r="AA107" s="78">
        <v>42430</v>
      </c>
      <c r="AB107" s="73" t="s">
        <v>1495</v>
      </c>
      <c r="AC107" s="146" t="s">
        <v>2302</v>
      </c>
    </row>
    <row r="108" spans="1:29">
      <c r="A108" s="73" t="s">
        <v>27</v>
      </c>
      <c r="B108" s="73" t="s">
        <v>28</v>
      </c>
      <c r="C108" s="73" t="s">
        <v>1462</v>
      </c>
      <c r="D108" s="78">
        <v>42430</v>
      </c>
      <c r="E108" s="78">
        <v>42460</v>
      </c>
      <c r="F108" s="7">
        <v>0</v>
      </c>
      <c r="G108" s="7">
        <v>0</v>
      </c>
      <c r="H108" s="73"/>
      <c r="I108" s="73" t="s">
        <v>30</v>
      </c>
      <c r="J108" s="73"/>
      <c r="K108" s="73" t="s">
        <v>94</v>
      </c>
      <c r="L108" s="73"/>
      <c r="M108" s="73" t="s">
        <v>32</v>
      </c>
      <c r="N108" s="73" t="s">
        <v>186</v>
      </c>
      <c r="O108" s="73" t="s">
        <v>187</v>
      </c>
      <c r="P108" s="73" t="s">
        <v>48</v>
      </c>
      <c r="Q108" s="73">
        <v>1</v>
      </c>
      <c r="R108" s="7">
        <v>10.39</v>
      </c>
      <c r="S108" s="7">
        <f t="shared" si="9"/>
        <v>10.39</v>
      </c>
      <c r="T108" s="7">
        <f t="shared" si="10"/>
        <v>1.870000000000001</v>
      </c>
      <c r="U108" s="7">
        <v>8.52</v>
      </c>
      <c r="V108" s="7">
        <f t="shared" si="11"/>
        <v>8.52</v>
      </c>
      <c r="W108" s="78">
        <v>42434</v>
      </c>
      <c r="X108" s="73" t="s">
        <v>95</v>
      </c>
      <c r="Y108" s="73" t="s">
        <v>96</v>
      </c>
      <c r="Z108" s="73" t="s">
        <v>78</v>
      </c>
      <c r="AA108" s="78">
        <v>42430</v>
      </c>
      <c r="AB108" s="73" t="s">
        <v>1496</v>
      </c>
      <c r="AC108" s="146" t="s">
        <v>2302</v>
      </c>
    </row>
    <row r="109" spans="1:29">
      <c r="A109" s="73" t="s">
        <v>27</v>
      </c>
      <c r="B109" s="73" t="s">
        <v>28</v>
      </c>
      <c r="C109" s="73" t="s">
        <v>1462</v>
      </c>
      <c r="D109" s="78">
        <v>42430</v>
      </c>
      <c r="E109" s="78">
        <v>42460</v>
      </c>
      <c r="F109" s="7">
        <v>0</v>
      </c>
      <c r="G109" s="7">
        <v>0</v>
      </c>
      <c r="H109" s="73"/>
      <c r="I109" s="73" t="s">
        <v>30</v>
      </c>
      <c r="J109" s="73"/>
      <c r="K109" s="73" t="s">
        <v>94</v>
      </c>
      <c r="L109" s="73"/>
      <c r="M109" s="73" t="s">
        <v>32</v>
      </c>
      <c r="N109" s="73" t="s">
        <v>186</v>
      </c>
      <c r="O109" s="73" t="s">
        <v>187</v>
      </c>
      <c r="P109" s="73" t="s">
        <v>48</v>
      </c>
      <c r="Q109" s="73">
        <v>1</v>
      </c>
      <c r="R109" s="7">
        <v>10.39</v>
      </c>
      <c r="S109" s="7">
        <f t="shared" si="9"/>
        <v>10.39</v>
      </c>
      <c r="T109" s="7">
        <f t="shared" si="10"/>
        <v>1.870000000000001</v>
      </c>
      <c r="U109" s="7">
        <v>8.52</v>
      </c>
      <c r="V109" s="7">
        <f t="shared" si="11"/>
        <v>8.52</v>
      </c>
      <c r="W109" s="78">
        <v>42434</v>
      </c>
      <c r="X109" s="73" t="s">
        <v>95</v>
      </c>
      <c r="Y109" s="73" t="s">
        <v>96</v>
      </c>
      <c r="Z109" s="73" t="s">
        <v>78</v>
      </c>
      <c r="AA109" s="78">
        <v>42430</v>
      </c>
      <c r="AB109" s="73" t="s">
        <v>1497</v>
      </c>
      <c r="AC109" s="146" t="s">
        <v>2302</v>
      </c>
    </row>
    <row r="110" spans="1:29">
      <c r="A110" s="73" t="s">
        <v>27</v>
      </c>
      <c r="B110" s="73" t="s">
        <v>28</v>
      </c>
      <c r="C110" s="73" t="s">
        <v>1462</v>
      </c>
      <c r="D110" s="78">
        <v>42430</v>
      </c>
      <c r="E110" s="78">
        <v>42460</v>
      </c>
      <c r="F110" s="7">
        <v>0</v>
      </c>
      <c r="G110" s="7">
        <v>0</v>
      </c>
      <c r="H110" s="73"/>
      <c r="I110" s="73" t="s">
        <v>30</v>
      </c>
      <c r="J110" s="73"/>
      <c r="K110" s="73" t="s">
        <v>94</v>
      </c>
      <c r="L110" s="73"/>
      <c r="M110" s="73" t="s">
        <v>32</v>
      </c>
      <c r="N110" s="73" t="s">
        <v>186</v>
      </c>
      <c r="O110" s="73" t="s">
        <v>187</v>
      </c>
      <c r="P110" s="73" t="s">
        <v>48</v>
      </c>
      <c r="Q110" s="73">
        <v>1</v>
      </c>
      <c r="R110" s="7">
        <v>10.39</v>
      </c>
      <c r="S110" s="7">
        <f t="shared" si="9"/>
        <v>10.39</v>
      </c>
      <c r="T110" s="7">
        <f t="shared" si="10"/>
        <v>1.870000000000001</v>
      </c>
      <c r="U110" s="7">
        <v>8.52</v>
      </c>
      <c r="V110" s="7">
        <f t="shared" si="11"/>
        <v>8.52</v>
      </c>
      <c r="W110" s="78">
        <v>42434</v>
      </c>
      <c r="X110" s="73" t="s">
        <v>95</v>
      </c>
      <c r="Y110" s="73" t="s">
        <v>96</v>
      </c>
      <c r="Z110" s="73" t="s">
        <v>78</v>
      </c>
      <c r="AA110" s="78">
        <v>42430</v>
      </c>
      <c r="AB110" s="73" t="s">
        <v>1498</v>
      </c>
      <c r="AC110" s="146" t="s">
        <v>2302</v>
      </c>
    </row>
    <row r="111" spans="1:29">
      <c r="A111" s="73" t="s">
        <v>27</v>
      </c>
      <c r="B111" s="73" t="s">
        <v>28</v>
      </c>
      <c r="C111" s="73" t="s">
        <v>1462</v>
      </c>
      <c r="D111" s="78">
        <v>42430</v>
      </c>
      <c r="E111" s="78">
        <v>42460</v>
      </c>
      <c r="F111" s="7">
        <v>0</v>
      </c>
      <c r="G111" s="7">
        <v>0</v>
      </c>
      <c r="H111" s="73"/>
      <c r="I111" s="73" t="s">
        <v>30</v>
      </c>
      <c r="J111" s="73"/>
      <c r="K111" s="73" t="s">
        <v>94</v>
      </c>
      <c r="L111" s="73"/>
      <c r="M111" s="73" t="s">
        <v>32</v>
      </c>
      <c r="N111" s="73" t="s">
        <v>186</v>
      </c>
      <c r="O111" s="73" t="s">
        <v>187</v>
      </c>
      <c r="P111" s="73" t="s">
        <v>48</v>
      </c>
      <c r="Q111" s="73">
        <v>1</v>
      </c>
      <c r="R111" s="7">
        <v>10.39</v>
      </c>
      <c r="S111" s="7">
        <f t="shared" si="9"/>
        <v>10.39</v>
      </c>
      <c r="T111" s="7">
        <f t="shared" si="10"/>
        <v>1.870000000000001</v>
      </c>
      <c r="U111" s="7">
        <v>8.52</v>
      </c>
      <c r="V111" s="7">
        <f t="shared" si="11"/>
        <v>8.52</v>
      </c>
      <c r="W111" s="78">
        <v>42434</v>
      </c>
      <c r="X111" s="73" t="s">
        <v>95</v>
      </c>
      <c r="Y111" s="73" t="s">
        <v>96</v>
      </c>
      <c r="Z111" s="73" t="s">
        <v>78</v>
      </c>
      <c r="AA111" s="78">
        <v>42430</v>
      </c>
      <c r="AB111" s="73" t="s">
        <v>1499</v>
      </c>
      <c r="AC111" s="146" t="s">
        <v>2302</v>
      </c>
    </row>
    <row r="112" spans="1:29">
      <c r="A112" t="s">
        <v>27</v>
      </c>
      <c r="B112" t="s">
        <v>28</v>
      </c>
      <c r="C112" t="s">
        <v>1462</v>
      </c>
      <c r="D112" s="1">
        <v>42430</v>
      </c>
      <c r="E112" s="1">
        <v>42460</v>
      </c>
      <c r="F112" s="7">
        <v>0</v>
      </c>
      <c r="G112" s="7">
        <v>0</v>
      </c>
      <c r="I112" t="s">
        <v>30</v>
      </c>
      <c r="K112" t="s">
        <v>94</v>
      </c>
      <c r="M112" t="s">
        <v>32</v>
      </c>
      <c r="N112" t="s">
        <v>186</v>
      </c>
      <c r="O112" t="s">
        <v>187</v>
      </c>
      <c r="P112" t="s">
        <v>48</v>
      </c>
      <c r="Q112">
        <v>1</v>
      </c>
      <c r="R112" s="7">
        <v>10.39</v>
      </c>
      <c r="S112" s="7">
        <f t="shared" si="9"/>
        <v>10.39</v>
      </c>
      <c r="T112" s="7">
        <f t="shared" si="10"/>
        <v>1.870000000000001</v>
      </c>
      <c r="U112" s="7">
        <v>8.52</v>
      </c>
      <c r="V112" s="7">
        <f t="shared" si="11"/>
        <v>8.52</v>
      </c>
      <c r="W112" s="1">
        <v>42434</v>
      </c>
      <c r="X112" t="s">
        <v>95</v>
      </c>
      <c r="Y112" t="s">
        <v>96</v>
      </c>
      <c r="Z112" t="s">
        <v>78</v>
      </c>
      <c r="AA112" s="1">
        <v>42430</v>
      </c>
      <c r="AB112" t="s">
        <v>1500</v>
      </c>
      <c r="AC112" s="146" t="s">
        <v>2302</v>
      </c>
    </row>
    <row r="113" spans="1:29">
      <c r="A113" t="s">
        <v>27</v>
      </c>
      <c r="B113" t="s">
        <v>28</v>
      </c>
      <c r="C113" t="s">
        <v>1462</v>
      </c>
      <c r="D113" s="1">
        <v>42430</v>
      </c>
      <c r="E113" s="1">
        <v>42460</v>
      </c>
      <c r="F113" s="7">
        <v>0</v>
      </c>
      <c r="G113" s="7">
        <v>0</v>
      </c>
      <c r="I113" t="s">
        <v>30</v>
      </c>
      <c r="K113" t="s">
        <v>94</v>
      </c>
      <c r="M113" t="s">
        <v>32</v>
      </c>
      <c r="N113" t="s">
        <v>186</v>
      </c>
      <c r="O113" t="s">
        <v>187</v>
      </c>
      <c r="P113" t="s">
        <v>48</v>
      </c>
      <c r="Q113">
        <v>1</v>
      </c>
      <c r="R113" s="7">
        <v>10.39</v>
      </c>
      <c r="S113" s="7">
        <f t="shared" si="9"/>
        <v>10.39</v>
      </c>
      <c r="T113" s="7">
        <f t="shared" si="10"/>
        <v>1.870000000000001</v>
      </c>
      <c r="U113" s="7">
        <v>8.52</v>
      </c>
      <c r="V113" s="7">
        <f t="shared" si="11"/>
        <v>8.52</v>
      </c>
      <c r="W113" s="1">
        <v>42434</v>
      </c>
      <c r="X113" t="s">
        <v>95</v>
      </c>
      <c r="Y113" t="s">
        <v>96</v>
      </c>
      <c r="Z113" t="s">
        <v>78</v>
      </c>
      <c r="AA113" s="1">
        <v>42430</v>
      </c>
      <c r="AB113" t="s">
        <v>1501</v>
      </c>
      <c r="AC113" s="146" t="s">
        <v>2302</v>
      </c>
    </row>
    <row r="114" spans="1:29">
      <c r="A114" t="s">
        <v>27</v>
      </c>
      <c r="B114" t="s">
        <v>28</v>
      </c>
      <c r="C114" t="s">
        <v>1462</v>
      </c>
      <c r="D114" s="1">
        <v>42430</v>
      </c>
      <c r="E114" s="1">
        <v>42460</v>
      </c>
      <c r="F114" s="7">
        <v>0</v>
      </c>
      <c r="G114" s="7">
        <v>0</v>
      </c>
      <c r="I114" t="s">
        <v>30</v>
      </c>
      <c r="K114" t="s">
        <v>94</v>
      </c>
      <c r="M114" t="s">
        <v>32</v>
      </c>
      <c r="N114" t="s">
        <v>186</v>
      </c>
      <c r="O114" t="s">
        <v>187</v>
      </c>
      <c r="P114" t="s">
        <v>48</v>
      </c>
      <c r="Q114">
        <v>1</v>
      </c>
      <c r="R114" s="7">
        <v>10.39</v>
      </c>
      <c r="S114" s="7">
        <f t="shared" si="9"/>
        <v>10.39</v>
      </c>
      <c r="T114" s="7">
        <f t="shared" si="10"/>
        <v>1.870000000000001</v>
      </c>
      <c r="U114" s="7">
        <v>8.52</v>
      </c>
      <c r="V114" s="7">
        <f t="shared" si="11"/>
        <v>8.52</v>
      </c>
      <c r="W114" s="1">
        <v>42434</v>
      </c>
      <c r="X114" t="s">
        <v>95</v>
      </c>
      <c r="Y114" t="s">
        <v>96</v>
      </c>
      <c r="Z114" t="s">
        <v>78</v>
      </c>
      <c r="AA114" s="1">
        <v>42430</v>
      </c>
      <c r="AB114" t="s">
        <v>1502</v>
      </c>
      <c r="AC114" s="146" t="s">
        <v>2302</v>
      </c>
    </row>
    <row r="115" spans="1:29">
      <c r="A115" t="s">
        <v>27</v>
      </c>
      <c r="B115" t="s">
        <v>28</v>
      </c>
      <c r="C115" t="s">
        <v>1462</v>
      </c>
      <c r="D115" s="1">
        <v>42430</v>
      </c>
      <c r="E115" s="1">
        <v>42460</v>
      </c>
      <c r="F115" s="7">
        <v>0</v>
      </c>
      <c r="G115" s="7">
        <v>0</v>
      </c>
      <c r="I115" t="s">
        <v>30</v>
      </c>
      <c r="K115" t="s">
        <v>94</v>
      </c>
      <c r="M115" t="s">
        <v>32</v>
      </c>
      <c r="N115" t="s">
        <v>186</v>
      </c>
      <c r="O115" t="s">
        <v>187</v>
      </c>
      <c r="P115" t="s">
        <v>48</v>
      </c>
      <c r="Q115">
        <v>1</v>
      </c>
      <c r="R115" s="7">
        <v>10.39</v>
      </c>
      <c r="S115" s="7">
        <f t="shared" si="9"/>
        <v>10.39</v>
      </c>
      <c r="T115" s="7">
        <f t="shared" si="10"/>
        <v>1.870000000000001</v>
      </c>
      <c r="U115" s="7">
        <v>8.52</v>
      </c>
      <c r="V115" s="7">
        <f t="shared" si="11"/>
        <v>8.52</v>
      </c>
      <c r="W115" s="1">
        <v>42434</v>
      </c>
      <c r="X115" t="s">
        <v>95</v>
      </c>
      <c r="Y115" t="s">
        <v>96</v>
      </c>
      <c r="Z115" t="s">
        <v>78</v>
      </c>
      <c r="AA115" s="1">
        <v>42430</v>
      </c>
      <c r="AB115" t="s">
        <v>1507</v>
      </c>
      <c r="AC115" s="146" t="s">
        <v>2302</v>
      </c>
    </row>
    <row r="116" spans="1:29">
      <c r="A116" t="s">
        <v>27</v>
      </c>
      <c r="B116" t="s">
        <v>28</v>
      </c>
      <c r="C116" t="s">
        <v>1462</v>
      </c>
      <c r="D116" s="1">
        <v>42430</v>
      </c>
      <c r="E116" s="1">
        <v>42460</v>
      </c>
      <c r="F116" s="7">
        <v>0</v>
      </c>
      <c r="G116" s="7">
        <v>0</v>
      </c>
      <c r="I116" t="s">
        <v>30</v>
      </c>
      <c r="K116" t="s">
        <v>94</v>
      </c>
      <c r="M116" t="s">
        <v>32</v>
      </c>
      <c r="N116" t="s">
        <v>186</v>
      </c>
      <c r="O116" t="s">
        <v>187</v>
      </c>
      <c r="P116" t="s">
        <v>48</v>
      </c>
      <c r="Q116">
        <v>1</v>
      </c>
      <c r="R116" s="7">
        <v>10.39</v>
      </c>
      <c r="S116" s="7">
        <f t="shared" si="9"/>
        <v>10.39</v>
      </c>
      <c r="T116" s="7">
        <f t="shared" si="10"/>
        <v>1.870000000000001</v>
      </c>
      <c r="U116" s="7">
        <v>8.52</v>
      </c>
      <c r="V116" s="7">
        <f t="shared" si="11"/>
        <v>8.52</v>
      </c>
      <c r="W116" s="1">
        <v>42434</v>
      </c>
      <c r="X116" t="s">
        <v>95</v>
      </c>
      <c r="Y116" t="s">
        <v>96</v>
      </c>
      <c r="Z116" t="s">
        <v>78</v>
      </c>
      <c r="AA116" s="1">
        <v>42430</v>
      </c>
      <c r="AB116" t="s">
        <v>1508</v>
      </c>
      <c r="AC116" s="146" t="s">
        <v>2302</v>
      </c>
    </row>
    <row r="117" spans="1:29">
      <c r="A117" t="s">
        <v>27</v>
      </c>
      <c r="B117" t="s">
        <v>28</v>
      </c>
      <c r="C117" t="s">
        <v>1462</v>
      </c>
      <c r="D117" s="1">
        <v>42430</v>
      </c>
      <c r="E117" s="1">
        <v>42460</v>
      </c>
      <c r="F117" s="7">
        <v>0</v>
      </c>
      <c r="G117" s="7">
        <v>0</v>
      </c>
      <c r="I117" t="s">
        <v>30</v>
      </c>
      <c r="K117" t="s">
        <v>94</v>
      </c>
      <c r="M117" t="s">
        <v>32</v>
      </c>
      <c r="N117" t="s">
        <v>186</v>
      </c>
      <c r="O117" t="s">
        <v>187</v>
      </c>
      <c r="P117" t="s">
        <v>48</v>
      </c>
      <c r="Q117">
        <v>1</v>
      </c>
      <c r="R117" s="7">
        <v>10.39</v>
      </c>
      <c r="S117" s="7">
        <f t="shared" si="9"/>
        <v>10.39</v>
      </c>
      <c r="T117" s="7">
        <f t="shared" si="10"/>
        <v>1.870000000000001</v>
      </c>
      <c r="U117" s="7">
        <v>8.52</v>
      </c>
      <c r="V117" s="7">
        <f t="shared" si="11"/>
        <v>8.52</v>
      </c>
      <c r="W117" s="1">
        <v>42434</v>
      </c>
      <c r="X117" t="s">
        <v>95</v>
      </c>
      <c r="Y117" t="s">
        <v>96</v>
      </c>
      <c r="Z117" t="s">
        <v>78</v>
      </c>
      <c r="AA117" s="1">
        <v>42430</v>
      </c>
      <c r="AB117" t="s">
        <v>1510</v>
      </c>
      <c r="AC117" s="146" t="s">
        <v>2302</v>
      </c>
    </row>
    <row r="118" spans="1:29">
      <c r="A118" t="s">
        <v>27</v>
      </c>
      <c r="B118" t="s">
        <v>28</v>
      </c>
      <c r="C118" t="s">
        <v>1462</v>
      </c>
      <c r="D118" s="1">
        <v>42430</v>
      </c>
      <c r="E118" s="1">
        <v>42460</v>
      </c>
      <c r="F118" s="7">
        <v>0</v>
      </c>
      <c r="G118" s="7">
        <v>0</v>
      </c>
      <c r="I118" t="s">
        <v>30</v>
      </c>
      <c r="K118" t="s">
        <v>94</v>
      </c>
      <c r="M118" t="s">
        <v>32</v>
      </c>
      <c r="N118" t="s">
        <v>186</v>
      </c>
      <c r="O118" t="s">
        <v>187</v>
      </c>
      <c r="P118" t="s">
        <v>48</v>
      </c>
      <c r="Q118">
        <v>1</v>
      </c>
      <c r="R118" s="7">
        <v>10.39</v>
      </c>
      <c r="S118" s="7">
        <f t="shared" si="9"/>
        <v>10.39</v>
      </c>
      <c r="T118" s="7">
        <f t="shared" si="10"/>
        <v>1.870000000000001</v>
      </c>
      <c r="U118" s="7">
        <v>8.52</v>
      </c>
      <c r="V118" s="7">
        <f t="shared" si="11"/>
        <v>8.52</v>
      </c>
      <c r="W118" s="1">
        <v>42434</v>
      </c>
      <c r="X118" t="s">
        <v>95</v>
      </c>
      <c r="Y118" t="s">
        <v>96</v>
      </c>
      <c r="Z118" t="s">
        <v>78</v>
      </c>
      <c r="AA118" s="1">
        <v>42430</v>
      </c>
      <c r="AB118" t="s">
        <v>1511</v>
      </c>
      <c r="AC118" s="146" t="s">
        <v>2302</v>
      </c>
    </row>
    <row r="119" spans="1:29">
      <c r="A119" t="s">
        <v>27</v>
      </c>
      <c r="B119" t="s">
        <v>28</v>
      </c>
      <c r="C119" t="s">
        <v>1462</v>
      </c>
      <c r="D119" s="1">
        <v>42430</v>
      </c>
      <c r="E119" s="1">
        <v>42460</v>
      </c>
      <c r="F119" s="7">
        <v>0</v>
      </c>
      <c r="G119" s="7">
        <v>0</v>
      </c>
      <c r="I119" t="s">
        <v>30</v>
      </c>
      <c r="K119" t="s">
        <v>94</v>
      </c>
      <c r="M119" t="s">
        <v>32</v>
      </c>
      <c r="N119" t="s">
        <v>186</v>
      </c>
      <c r="O119" t="s">
        <v>187</v>
      </c>
      <c r="P119" t="s">
        <v>48</v>
      </c>
      <c r="Q119">
        <v>1</v>
      </c>
      <c r="R119" s="7">
        <v>10.39</v>
      </c>
      <c r="S119" s="7">
        <f t="shared" si="9"/>
        <v>10.39</v>
      </c>
      <c r="T119" s="7">
        <f t="shared" si="10"/>
        <v>1.870000000000001</v>
      </c>
      <c r="U119" s="7">
        <v>8.52</v>
      </c>
      <c r="V119" s="7">
        <f t="shared" si="11"/>
        <v>8.52</v>
      </c>
      <c r="W119" s="1">
        <v>42434</v>
      </c>
      <c r="X119" t="s">
        <v>95</v>
      </c>
      <c r="Y119" t="s">
        <v>96</v>
      </c>
      <c r="Z119" t="s">
        <v>78</v>
      </c>
      <c r="AA119" s="1">
        <v>42430</v>
      </c>
      <c r="AB119" t="s">
        <v>1512</v>
      </c>
      <c r="AC119" s="146" t="s">
        <v>2302</v>
      </c>
    </row>
    <row r="120" spans="1:29">
      <c r="A120" t="s">
        <v>27</v>
      </c>
      <c r="B120" t="s">
        <v>28</v>
      </c>
      <c r="C120" t="s">
        <v>1462</v>
      </c>
      <c r="D120" s="1">
        <v>42430</v>
      </c>
      <c r="E120" s="1">
        <v>42460</v>
      </c>
      <c r="F120" s="7">
        <v>0</v>
      </c>
      <c r="G120" s="7">
        <v>0</v>
      </c>
      <c r="I120" t="s">
        <v>30</v>
      </c>
      <c r="K120">
        <v>229</v>
      </c>
      <c r="M120" t="s">
        <v>32</v>
      </c>
      <c r="N120" t="s">
        <v>186</v>
      </c>
      <c r="O120" t="s">
        <v>187</v>
      </c>
      <c r="P120" t="s">
        <v>48</v>
      </c>
      <c r="Q120">
        <v>1</v>
      </c>
      <c r="R120" s="7">
        <v>10.39</v>
      </c>
      <c r="S120" s="7">
        <f t="shared" si="9"/>
        <v>10.39</v>
      </c>
      <c r="T120" s="7">
        <f t="shared" si="10"/>
        <v>1.870000000000001</v>
      </c>
      <c r="U120" s="7">
        <v>8.52</v>
      </c>
      <c r="V120" s="7">
        <f t="shared" si="11"/>
        <v>8.52</v>
      </c>
      <c r="W120" s="1">
        <v>42434</v>
      </c>
      <c r="X120" t="s">
        <v>1107</v>
      </c>
      <c r="Y120" t="s">
        <v>1108</v>
      </c>
      <c r="Z120" t="s">
        <v>38</v>
      </c>
      <c r="AA120" s="1">
        <v>42429</v>
      </c>
      <c r="AB120" t="s">
        <v>1470</v>
      </c>
      <c r="AC120" s="146" t="s">
        <v>2302</v>
      </c>
    </row>
    <row r="121" spans="1:29">
      <c r="A121" t="s">
        <v>27</v>
      </c>
      <c r="B121" t="s">
        <v>28</v>
      </c>
      <c r="C121" t="s">
        <v>1462</v>
      </c>
      <c r="D121" s="1">
        <v>42430</v>
      </c>
      <c r="E121" s="1">
        <v>42460</v>
      </c>
      <c r="F121" s="7">
        <v>0</v>
      </c>
      <c r="G121" s="7">
        <v>0</v>
      </c>
      <c r="I121" t="s">
        <v>30</v>
      </c>
      <c r="K121">
        <v>940969300</v>
      </c>
      <c r="M121" t="s">
        <v>32</v>
      </c>
      <c r="N121" t="s">
        <v>186</v>
      </c>
      <c r="O121" t="s">
        <v>187</v>
      </c>
      <c r="P121" t="s">
        <v>48</v>
      </c>
      <c r="Q121">
        <v>1</v>
      </c>
      <c r="R121" s="7">
        <v>10.39</v>
      </c>
      <c r="S121" s="7">
        <f t="shared" si="9"/>
        <v>10.39</v>
      </c>
      <c r="T121" s="7">
        <f t="shared" si="10"/>
        <v>1.870000000000001</v>
      </c>
      <c r="U121" s="7">
        <v>8.52</v>
      </c>
      <c r="V121" s="7">
        <f t="shared" si="11"/>
        <v>8.52</v>
      </c>
      <c r="W121" s="1">
        <v>42434</v>
      </c>
      <c r="X121" t="s">
        <v>1265</v>
      </c>
      <c r="Y121" t="s">
        <v>1266</v>
      </c>
      <c r="Z121" t="s">
        <v>568</v>
      </c>
      <c r="AA121" s="1">
        <v>42429</v>
      </c>
      <c r="AB121" t="s">
        <v>1464</v>
      </c>
      <c r="AC121" s="146" t="s">
        <v>2302</v>
      </c>
    </row>
    <row r="122" spans="1:29">
      <c r="A122" t="s">
        <v>27</v>
      </c>
      <c r="B122" t="s">
        <v>28</v>
      </c>
      <c r="C122" t="s">
        <v>1462</v>
      </c>
      <c r="D122" s="1">
        <v>42430</v>
      </c>
      <c r="E122" s="1">
        <v>42460</v>
      </c>
      <c r="F122" s="7">
        <v>0</v>
      </c>
      <c r="G122" s="7">
        <v>0</v>
      </c>
      <c r="I122" t="s">
        <v>30</v>
      </c>
      <c r="K122">
        <v>940984800</v>
      </c>
      <c r="M122" t="s">
        <v>32</v>
      </c>
      <c r="N122" t="s">
        <v>186</v>
      </c>
      <c r="O122" t="s">
        <v>187</v>
      </c>
      <c r="P122" t="s">
        <v>48</v>
      </c>
      <c r="Q122">
        <v>1</v>
      </c>
      <c r="R122" s="7">
        <v>10.39</v>
      </c>
      <c r="S122" s="7">
        <f t="shared" si="9"/>
        <v>10.39</v>
      </c>
      <c r="T122" s="7">
        <f t="shared" si="10"/>
        <v>1.870000000000001</v>
      </c>
      <c r="U122" s="7">
        <v>8.52</v>
      </c>
      <c r="V122" s="7">
        <f t="shared" si="11"/>
        <v>8.52</v>
      </c>
      <c r="W122" s="1">
        <v>42434</v>
      </c>
      <c r="X122" t="s">
        <v>1265</v>
      </c>
      <c r="Y122" t="s">
        <v>1266</v>
      </c>
      <c r="Z122" t="s">
        <v>568</v>
      </c>
      <c r="AA122" s="1">
        <v>42429</v>
      </c>
      <c r="AB122" t="s">
        <v>1465</v>
      </c>
      <c r="AC122" s="146" t="s">
        <v>2302</v>
      </c>
    </row>
    <row r="123" spans="1:29">
      <c r="A123" t="s">
        <v>27</v>
      </c>
      <c r="B123" t="s">
        <v>28</v>
      </c>
      <c r="C123" t="s">
        <v>1462</v>
      </c>
      <c r="D123" s="1">
        <v>42430</v>
      </c>
      <c r="E123" s="1">
        <v>42460</v>
      </c>
      <c r="F123" s="7">
        <v>0</v>
      </c>
      <c r="G123" s="7">
        <v>0</v>
      </c>
      <c r="I123" t="s">
        <v>30</v>
      </c>
      <c r="K123" t="s">
        <v>94</v>
      </c>
      <c r="M123" t="s">
        <v>32</v>
      </c>
      <c r="N123" t="s">
        <v>186</v>
      </c>
      <c r="O123" t="s">
        <v>187</v>
      </c>
      <c r="P123" t="s">
        <v>48</v>
      </c>
      <c r="Q123">
        <v>2</v>
      </c>
      <c r="R123" s="7">
        <v>10.39</v>
      </c>
      <c r="S123" s="7">
        <f t="shared" si="9"/>
        <v>20.78</v>
      </c>
      <c r="T123" s="7">
        <f t="shared" si="10"/>
        <v>3.740000000000002</v>
      </c>
      <c r="U123" s="7">
        <v>8.52</v>
      </c>
      <c r="V123" s="7">
        <f t="shared" si="11"/>
        <v>17.04</v>
      </c>
      <c r="W123" s="1">
        <v>42434</v>
      </c>
      <c r="X123" t="s">
        <v>95</v>
      </c>
      <c r="Y123" t="s">
        <v>96</v>
      </c>
      <c r="Z123" t="s">
        <v>78</v>
      </c>
      <c r="AA123" s="1">
        <v>42430</v>
      </c>
      <c r="AB123" t="s">
        <v>1509</v>
      </c>
      <c r="AC123" s="146" t="s">
        <v>2302</v>
      </c>
    </row>
    <row r="124" spans="1:29">
      <c r="A124" t="s">
        <v>27</v>
      </c>
      <c r="B124" s="73" t="s">
        <v>28</v>
      </c>
      <c r="C124" s="73" t="s">
        <v>1462</v>
      </c>
      <c r="D124" s="78">
        <v>42430</v>
      </c>
      <c r="E124" s="78">
        <v>42460</v>
      </c>
      <c r="F124" s="7">
        <v>0</v>
      </c>
      <c r="G124" s="7">
        <v>0</v>
      </c>
      <c r="I124" t="s">
        <v>30</v>
      </c>
      <c r="K124" t="s">
        <v>1466</v>
      </c>
      <c r="M124" t="s">
        <v>32</v>
      </c>
      <c r="N124" t="s">
        <v>186</v>
      </c>
      <c r="O124" t="s">
        <v>187</v>
      </c>
      <c r="P124" t="s">
        <v>48</v>
      </c>
      <c r="Q124">
        <v>7</v>
      </c>
      <c r="R124" s="7">
        <v>10.39</v>
      </c>
      <c r="S124" s="7">
        <f t="shared" si="9"/>
        <v>72.73</v>
      </c>
      <c r="T124" s="7">
        <f t="shared" si="10"/>
        <v>13.090000000000007</v>
      </c>
      <c r="U124" s="7">
        <v>8.52</v>
      </c>
      <c r="V124" s="7">
        <f t="shared" si="11"/>
        <v>59.64</v>
      </c>
      <c r="W124" s="1">
        <v>42434</v>
      </c>
      <c r="X124" t="s">
        <v>309</v>
      </c>
      <c r="Y124" t="s">
        <v>310</v>
      </c>
      <c r="Z124" t="s">
        <v>139</v>
      </c>
      <c r="AA124" s="1">
        <v>42430</v>
      </c>
      <c r="AB124" t="s">
        <v>1492</v>
      </c>
      <c r="AC124" s="146" t="s">
        <v>2302</v>
      </c>
    </row>
    <row r="125" spans="1:29">
      <c r="A125" t="s">
        <v>27</v>
      </c>
      <c r="B125" t="s">
        <v>28</v>
      </c>
      <c r="C125" t="s">
        <v>1462</v>
      </c>
      <c r="D125" s="1">
        <v>42430</v>
      </c>
      <c r="E125" s="1">
        <v>42460</v>
      </c>
      <c r="F125" s="7">
        <v>0</v>
      </c>
      <c r="G125" s="7">
        <v>0</v>
      </c>
      <c r="I125" t="s">
        <v>30</v>
      </c>
      <c r="K125" t="s">
        <v>1466</v>
      </c>
      <c r="M125" t="s">
        <v>32</v>
      </c>
      <c r="N125" t="s">
        <v>186</v>
      </c>
      <c r="O125" t="s">
        <v>187</v>
      </c>
      <c r="P125" t="s">
        <v>48</v>
      </c>
      <c r="Q125">
        <v>8</v>
      </c>
      <c r="R125" s="7">
        <v>10.39</v>
      </c>
      <c r="S125" s="7">
        <f t="shared" si="9"/>
        <v>83.12</v>
      </c>
      <c r="T125" s="7">
        <f t="shared" si="10"/>
        <v>14.960000000000008</v>
      </c>
      <c r="U125" s="7">
        <v>8.52</v>
      </c>
      <c r="V125" s="7">
        <f t="shared" si="11"/>
        <v>68.16</v>
      </c>
      <c r="W125" s="1">
        <v>42434</v>
      </c>
      <c r="X125" t="s">
        <v>309</v>
      </c>
      <c r="Y125" t="s">
        <v>310</v>
      </c>
      <c r="Z125" t="s">
        <v>139</v>
      </c>
      <c r="AA125" s="1">
        <v>42429</v>
      </c>
      <c r="AB125" t="s">
        <v>1467</v>
      </c>
      <c r="AC125" s="146" t="s">
        <v>2302</v>
      </c>
    </row>
    <row r="126" spans="1:29">
      <c r="A126" t="s">
        <v>27</v>
      </c>
      <c r="B126" t="s">
        <v>28</v>
      </c>
      <c r="C126" t="s">
        <v>1462</v>
      </c>
      <c r="D126" s="1">
        <v>42430</v>
      </c>
      <c r="E126" s="1">
        <v>42460</v>
      </c>
      <c r="F126" s="7">
        <v>0</v>
      </c>
      <c r="G126" s="7">
        <v>0</v>
      </c>
      <c r="I126" t="s">
        <v>30</v>
      </c>
      <c r="K126" t="s">
        <v>1466</v>
      </c>
      <c r="M126" t="s">
        <v>32</v>
      </c>
      <c r="N126" t="s">
        <v>186</v>
      </c>
      <c r="O126" t="s">
        <v>187</v>
      </c>
      <c r="P126" t="s">
        <v>48</v>
      </c>
      <c r="Q126">
        <v>12</v>
      </c>
      <c r="R126" s="7">
        <v>10.39</v>
      </c>
      <c r="S126" s="7">
        <f t="shared" si="9"/>
        <v>124.68</v>
      </c>
      <c r="T126" s="7">
        <f t="shared" si="10"/>
        <v>22.440000000000012</v>
      </c>
      <c r="U126" s="7">
        <v>8.52</v>
      </c>
      <c r="V126" s="7">
        <f t="shared" si="11"/>
        <v>102.24</v>
      </c>
      <c r="W126" s="1">
        <v>42434</v>
      </c>
      <c r="X126" t="s">
        <v>309</v>
      </c>
      <c r="Y126" t="s">
        <v>310</v>
      </c>
      <c r="Z126" t="s">
        <v>139</v>
      </c>
      <c r="AA126" s="1">
        <v>42429</v>
      </c>
      <c r="AB126" t="s">
        <v>1467</v>
      </c>
      <c r="AC126" s="146" t="s">
        <v>2302</v>
      </c>
    </row>
    <row r="127" spans="1:29">
      <c r="A127" t="s">
        <v>27</v>
      </c>
      <c r="B127" t="s">
        <v>28</v>
      </c>
      <c r="C127" t="s">
        <v>1462</v>
      </c>
      <c r="D127" s="1">
        <v>42430</v>
      </c>
      <c r="E127" s="1">
        <v>42460</v>
      </c>
      <c r="F127" s="7">
        <v>0</v>
      </c>
      <c r="G127" s="7">
        <v>0</v>
      </c>
      <c r="I127" t="s">
        <v>30</v>
      </c>
      <c r="K127" t="s">
        <v>1480</v>
      </c>
      <c r="M127" t="s">
        <v>32</v>
      </c>
      <c r="N127" t="s">
        <v>186</v>
      </c>
      <c r="O127" t="s">
        <v>187</v>
      </c>
      <c r="P127" t="s">
        <v>48</v>
      </c>
      <c r="Q127">
        <v>1</v>
      </c>
      <c r="R127" s="7">
        <v>10.39</v>
      </c>
      <c r="S127" s="7">
        <f t="shared" si="9"/>
        <v>10.39</v>
      </c>
      <c r="T127" s="7">
        <f t="shared" si="10"/>
        <v>1.870000000000001</v>
      </c>
      <c r="U127" s="7">
        <v>8.52</v>
      </c>
      <c r="V127" s="7">
        <f t="shared" si="11"/>
        <v>8.52</v>
      </c>
      <c r="W127" s="1">
        <v>42434</v>
      </c>
      <c r="X127" t="s">
        <v>777</v>
      </c>
      <c r="Y127" t="s">
        <v>778</v>
      </c>
      <c r="Z127" t="s">
        <v>38</v>
      </c>
      <c r="AA127" s="1">
        <v>42429</v>
      </c>
      <c r="AB127" t="s">
        <v>1481</v>
      </c>
      <c r="AC127" s="146" t="s">
        <v>2302</v>
      </c>
    </row>
    <row r="128" spans="1:29">
      <c r="A128" t="s">
        <v>27</v>
      </c>
      <c r="B128" t="s">
        <v>28</v>
      </c>
      <c r="C128" t="s">
        <v>1462</v>
      </c>
      <c r="D128" s="1">
        <v>42430</v>
      </c>
      <c r="E128" s="1">
        <v>42460</v>
      </c>
      <c r="F128" s="7">
        <v>0</v>
      </c>
      <c r="G128" s="7">
        <v>0</v>
      </c>
      <c r="I128" t="s">
        <v>30</v>
      </c>
      <c r="K128">
        <v>5367</v>
      </c>
      <c r="M128" t="s">
        <v>32</v>
      </c>
      <c r="N128" t="s">
        <v>46</v>
      </c>
      <c r="O128" t="s">
        <v>47</v>
      </c>
      <c r="P128" t="s">
        <v>48</v>
      </c>
      <c r="Q128">
        <v>1</v>
      </c>
      <c r="R128" s="7">
        <v>6.5</v>
      </c>
      <c r="S128" s="7">
        <f t="shared" si="9"/>
        <v>6.5</v>
      </c>
      <c r="T128" s="7">
        <f t="shared" si="10"/>
        <v>1.17</v>
      </c>
      <c r="U128" s="7">
        <v>5.33</v>
      </c>
      <c r="V128" s="7">
        <f t="shared" si="11"/>
        <v>5.33</v>
      </c>
      <c r="W128" s="1">
        <v>42434</v>
      </c>
      <c r="X128" t="s">
        <v>277</v>
      </c>
      <c r="Y128" t="s">
        <v>278</v>
      </c>
      <c r="Z128" t="s">
        <v>38</v>
      </c>
      <c r="AA128" s="1">
        <v>42430</v>
      </c>
      <c r="AB128" t="s">
        <v>1490</v>
      </c>
      <c r="AC128" s="146" t="s">
        <v>2302</v>
      </c>
    </row>
    <row r="129" spans="1:29">
      <c r="A129" t="s">
        <v>27</v>
      </c>
      <c r="B129" t="s">
        <v>28</v>
      </c>
      <c r="C129" t="s">
        <v>1462</v>
      </c>
      <c r="D129" s="1">
        <v>42430</v>
      </c>
      <c r="E129" s="1">
        <v>42460</v>
      </c>
      <c r="F129" s="7">
        <v>0</v>
      </c>
      <c r="G129" s="7">
        <v>0</v>
      </c>
      <c r="I129" t="s">
        <v>30</v>
      </c>
      <c r="K129">
        <v>1013670</v>
      </c>
      <c r="M129" t="s">
        <v>32</v>
      </c>
      <c r="N129" t="s">
        <v>46</v>
      </c>
      <c r="O129" t="s">
        <v>47</v>
      </c>
      <c r="P129" t="s">
        <v>48</v>
      </c>
      <c r="Q129">
        <v>1</v>
      </c>
      <c r="R129" s="7">
        <v>6.5</v>
      </c>
      <c r="S129" s="7">
        <f t="shared" si="9"/>
        <v>6.5</v>
      </c>
      <c r="T129" s="7">
        <f t="shared" si="10"/>
        <v>1.17</v>
      </c>
      <c r="U129" s="7">
        <v>5.33</v>
      </c>
      <c r="V129" s="7">
        <f t="shared" si="11"/>
        <v>5.33</v>
      </c>
      <c r="W129" s="1">
        <v>42434</v>
      </c>
      <c r="X129" t="s">
        <v>229</v>
      </c>
      <c r="Y129" t="s">
        <v>230</v>
      </c>
      <c r="Z129" t="s">
        <v>38</v>
      </c>
      <c r="AA129" s="1">
        <v>42429</v>
      </c>
      <c r="AB129" t="s">
        <v>1485</v>
      </c>
      <c r="AC129" s="146" t="s">
        <v>2302</v>
      </c>
    </row>
    <row r="130" spans="1:29">
      <c r="A130" t="s">
        <v>27</v>
      </c>
      <c r="B130" t="s">
        <v>28</v>
      </c>
      <c r="C130" t="s">
        <v>1462</v>
      </c>
      <c r="D130" s="1">
        <v>42430</v>
      </c>
      <c r="E130" s="1">
        <v>42460</v>
      </c>
      <c r="F130" s="7">
        <v>0</v>
      </c>
      <c r="G130" s="7">
        <v>0</v>
      </c>
      <c r="I130" t="s">
        <v>30</v>
      </c>
      <c r="K130" t="s">
        <v>1468</v>
      </c>
      <c r="M130" t="s">
        <v>32</v>
      </c>
      <c r="N130" t="s">
        <v>186</v>
      </c>
      <c r="O130" t="s">
        <v>187</v>
      </c>
      <c r="P130" t="s">
        <v>48</v>
      </c>
      <c r="Q130">
        <v>1</v>
      </c>
      <c r="R130" s="7">
        <v>10.39</v>
      </c>
      <c r="S130" s="7">
        <f t="shared" si="9"/>
        <v>10.39</v>
      </c>
      <c r="T130" s="7">
        <f t="shared" si="10"/>
        <v>1.870000000000001</v>
      </c>
      <c r="U130" s="7">
        <v>8.52</v>
      </c>
      <c r="V130" s="7">
        <f t="shared" si="11"/>
        <v>8.52</v>
      </c>
      <c r="W130" s="1">
        <v>42434</v>
      </c>
      <c r="X130" t="s">
        <v>274</v>
      </c>
      <c r="Y130" t="s">
        <v>275</v>
      </c>
      <c r="Z130" t="s">
        <v>38</v>
      </c>
      <c r="AA130" s="1">
        <v>42429</v>
      </c>
      <c r="AB130" t="s">
        <v>1469</v>
      </c>
      <c r="AC130" s="146" t="s">
        <v>2302</v>
      </c>
    </row>
    <row r="131" spans="1:29">
      <c r="A131" t="s">
        <v>27</v>
      </c>
      <c r="B131" t="s">
        <v>28</v>
      </c>
      <c r="C131" t="s">
        <v>1462</v>
      </c>
      <c r="D131" s="1">
        <v>42430</v>
      </c>
      <c r="E131" s="1">
        <v>42460</v>
      </c>
      <c r="F131" s="7">
        <v>0</v>
      </c>
      <c r="G131" s="7">
        <v>0</v>
      </c>
      <c r="I131" t="s">
        <v>30</v>
      </c>
      <c r="K131" t="s">
        <v>845</v>
      </c>
      <c r="M131" t="s">
        <v>32</v>
      </c>
      <c r="N131" t="s">
        <v>186</v>
      </c>
      <c r="O131" t="s">
        <v>187</v>
      </c>
      <c r="P131" t="s">
        <v>48</v>
      </c>
      <c r="Q131">
        <v>1</v>
      </c>
      <c r="R131" s="7">
        <v>10.39</v>
      </c>
      <c r="S131" s="7">
        <f t="shared" si="9"/>
        <v>10.39</v>
      </c>
      <c r="T131" s="7">
        <f t="shared" si="10"/>
        <v>1.870000000000001</v>
      </c>
      <c r="U131" s="7">
        <v>8.52</v>
      </c>
      <c r="V131" s="7">
        <f t="shared" si="11"/>
        <v>8.52</v>
      </c>
      <c r="W131" s="1">
        <v>42434</v>
      </c>
      <c r="X131" t="s">
        <v>1477</v>
      </c>
      <c r="Y131" t="s">
        <v>1478</v>
      </c>
      <c r="Z131" t="s">
        <v>38</v>
      </c>
      <c r="AA131" s="1">
        <v>42429</v>
      </c>
      <c r="AB131" t="s">
        <v>1479</v>
      </c>
      <c r="AC131" s="146" t="s">
        <v>2302</v>
      </c>
    </row>
    <row r="132" spans="1:29">
      <c r="A132" t="s">
        <v>27</v>
      </c>
      <c r="B132" t="s">
        <v>28</v>
      </c>
      <c r="C132" t="s">
        <v>1462</v>
      </c>
      <c r="D132" s="1">
        <v>42430</v>
      </c>
      <c r="E132" s="1">
        <v>42460</v>
      </c>
      <c r="F132" s="7">
        <v>0</v>
      </c>
      <c r="G132" s="7">
        <v>0</v>
      </c>
      <c r="I132" t="s">
        <v>30</v>
      </c>
      <c r="K132">
        <v>21443643</v>
      </c>
      <c r="M132" t="s">
        <v>32</v>
      </c>
      <c r="N132" t="s">
        <v>172</v>
      </c>
      <c r="O132" t="s">
        <v>173</v>
      </c>
      <c r="P132" t="s">
        <v>174</v>
      </c>
      <c r="Q132">
        <v>1</v>
      </c>
      <c r="R132" s="7">
        <v>7.1</v>
      </c>
      <c r="S132" s="7">
        <f t="shared" si="9"/>
        <v>7.1</v>
      </c>
      <c r="T132" s="7">
        <f t="shared" si="10"/>
        <v>1.2799999999999994</v>
      </c>
      <c r="U132" s="7">
        <v>5.82</v>
      </c>
      <c r="V132" s="7">
        <f t="shared" si="11"/>
        <v>5.82</v>
      </c>
      <c r="W132" s="1">
        <v>42434</v>
      </c>
      <c r="X132" t="s">
        <v>1474</v>
      </c>
      <c r="Y132" t="s">
        <v>1475</v>
      </c>
      <c r="Z132" t="s">
        <v>139</v>
      </c>
      <c r="AA132" s="1">
        <v>42430</v>
      </c>
      <c r="AB132" t="s">
        <v>1476</v>
      </c>
      <c r="AC132" s="146" t="s">
        <v>2302</v>
      </c>
    </row>
    <row r="133" spans="1:29">
      <c r="A133" t="s">
        <v>27</v>
      </c>
      <c r="B133" t="s">
        <v>28</v>
      </c>
      <c r="C133" t="s">
        <v>1462</v>
      </c>
      <c r="D133" s="1">
        <v>42430</v>
      </c>
      <c r="E133" s="1">
        <v>42460</v>
      </c>
      <c r="F133" s="7">
        <v>0</v>
      </c>
      <c r="G133" s="7">
        <v>0</v>
      </c>
      <c r="I133" t="s">
        <v>30</v>
      </c>
      <c r="K133" t="s">
        <v>1518</v>
      </c>
      <c r="M133" t="s">
        <v>32</v>
      </c>
      <c r="N133" t="s">
        <v>46</v>
      </c>
      <c r="O133" t="s">
        <v>47</v>
      </c>
      <c r="P133" t="s">
        <v>48</v>
      </c>
      <c r="Q133">
        <v>1</v>
      </c>
      <c r="R133" s="7">
        <v>6.5</v>
      </c>
      <c r="S133" s="7">
        <f t="shared" si="9"/>
        <v>6.5</v>
      </c>
      <c r="T133" s="7">
        <f t="shared" si="10"/>
        <v>1.17</v>
      </c>
      <c r="U133" s="7">
        <v>5.33</v>
      </c>
      <c r="V133" s="7">
        <f t="shared" si="11"/>
        <v>5.33</v>
      </c>
      <c r="W133" s="1">
        <v>42434</v>
      </c>
      <c r="X133" t="s">
        <v>1519</v>
      </c>
      <c r="Y133" t="s">
        <v>1520</v>
      </c>
      <c r="Z133" t="s">
        <v>38</v>
      </c>
      <c r="AA133" s="1">
        <v>42430</v>
      </c>
      <c r="AB133" t="s">
        <v>1521</v>
      </c>
      <c r="AC133" s="146" t="s">
        <v>2302</v>
      </c>
    </row>
    <row r="134" spans="1:29">
      <c r="A134" t="s">
        <v>27</v>
      </c>
      <c r="B134" t="s">
        <v>28</v>
      </c>
      <c r="C134" t="s">
        <v>1462</v>
      </c>
      <c r="D134" s="1">
        <v>42430</v>
      </c>
      <c r="E134" s="1">
        <v>42460</v>
      </c>
      <c r="F134" s="7">
        <v>0</v>
      </c>
      <c r="G134" s="7">
        <v>0</v>
      </c>
      <c r="I134" t="s">
        <v>30</v>
      </c>
      <c r="K134">
        <v>413666</v>
      </c>
      <c r="M134" t="s">
        <v>32</v>
      </c>
      <c r="N134" t="s">
        <v>46</v>
      </c>
      <c r="O134" t="s">
        <v>47</v>
      </c>
      <c r="P134" t="s">
        <v>48</v>
      </c>
      <c r="Q134">
        <v>1</v>
      </c>
      <c r="R134" s="7">
        <v>6.5</v>
      </c>
      <c r="S134" s="7">
        <f t="shared" si="9"/>
        <v>6.5</v>
      </c>
      <c r="T134" s="7">
        <f t="shared" si="10"/>
        <v>1.17</v>
      </c>
      <c r="U134" s="7">
        <v>5.33</v>
      </c>
      <c r="V134" s="7">
        <f t="shared" si="11"/>
        <v>5.33</v>
      </c>
      <c r="W134" s="1">
        <v>42434</v>
      </c>
      <c r="X134" t="s">
        <v>1482</v>
      </c>
      <c r="Y134" t="s">
        <v>1483</v>
      </c>
      <c r="Z134" t="s">
        <v>38</v>
      </c>
      <c r="AA134" s="1">
        <v>42429</v>
      </c>
      <c r="AB134" t="s">
        <v>1484</v>
      </c>
      <c r="AC134" s="146" t="s">
        <v>2302</v>
      </c>
    </row>
    <row r="135" spans="1:29">
      <c r="A135" t="s">
        <v>27</v>
      </c>
      <c r="B135" t="s">
        <v>28</v>
      </c>
      <c r="C135" t="s">
        <v>1462</v>
      </c>
      <c r="D135" s="1">
        <v>42430</v>
      </c>
      <c r="E135" s="1">
        <v>42460</v>
      </c>
      <c r="F135" s="7">
        <v>0</v>
      </c>
      <c r="G135" s="7">
        <v>0</v>
      </c>
      <c r="I135" t="s">
        <v>30</v>
      </c>
      <c r="K135" t="s">
        <v>1514</v>
      </c>
      <c r="M135" t="s">
        <v>32</v>
      </c>
      <c r="N135" t="s">
        <v>186</v>
      </c>
      <c r="O135" t="s">
        <v>187</v>
      </c>
      <c r="P135" t="s">
        <v>48</v>
      </c>
      <c r="Q135">
        <v>2</v>
      </c>
      <c r="R135" s="7">
        <v>10.39</v>
      </c>
      <c r="S135" s="7">
        <f t="shared" si="9"/>
        <v>20.78</v>
      </c>
      <c r="T135" s="7">
        <f t="shared" si="10"/>
        <v>3.740000000000002</v>
      </c>
      <c r="U135" s="7">
        <v>8.52</v>
      </c>
      <c r="V135" s="7">
        <f t="shared" si="11"/>
        <v>17.04</v>
      </c>
      <c r="W135" s="1">
        <v>42434</v>
      </c>
      <c r="X135" t="s">
        <v>1515</v>
      </c>
      <c r="Y135" t="s">
        <v>1516</v>
      </c>
      <c r="Z135" t="s">
        <v>38</v>
      </c>
      <c r="AA135" s="1">
        <v>42430</v>
      </c>
      <c r="AB135" t="s">
        <v>1517</v>
      </c>
      <c r="AC135" s="146" t="s">
        <v>2302</v>
      </c>
    </row>
    <row r="136" spans="1:29">
      <c r="A136" t="s">
        <v>27</v>
      </c>
      <c r="B136" t="s">
        <v>28</v>
      </c>
      <c r="C136" t="s">
        <v>1462</v>
      </c>
      <c r="D136" s="1">
        <v>42430</v>
      </c>
      <c r="E136" s="1">
        <v>42460</v>
      </c>
      <c r="F136" s="7">
        <v>0</v>
      </c>
      <c r="G136" s="7">
        <v>0</v>
      </c>
      <c r="I136" t="s">
        <v>30</v>
      </c>
      <c r="M136" t="s">
        <v>32</v>
      </c>
      <c r="N136" t="s">
        <v>46</v>
      </c>
      <c r="O136" t="s">
        <v>47</v>
      </c>
      <c r="P136" t="s">
        <v>48</v>
      </c>
      <c r="Q136">
        <v>1</v>
      </c>
      <c r="R136" s="7">
        <v>6.5</v>
      </c>
      <c r="S136" s="7">
        <f t="shared" si="9"/>
        <v>6.5</v>
      </c>
      <c r="T136" s="7">
        <f t="shared" si="10"/>
        <v>1.17</v>
      </c>
      <c r="U136" s="7">
        <v>5.33</v>
      </c>
      <c r="V136" s="7">
        <f t="shared" si="11"/>
        <v>5.33</v>
      </c>
      <c r="W136" s="1">
        <v>42434</v>
      </c>
      <c r="X136" t="s">
        <v>1471</v>
      </c>
      <c r="Y136" t="s">
        <v>1472</v>
      </c>
      <c r="Z136" t="s">
        <v>51</v>
      </c>
      <c r="AA136" s="1">
        <v>42429</v>
      </c>
      <c r="AB136" t="s">
        <v>1473</v>
      </c>
      <c r="AC136" s="146" t="s">
        <v>2326</v>
      </c>
    </row>
    <row r="137" spans="1:29">
      <c r="A137" s="73" t="s">
        <v>27</v>
      </c>
      <c r="B137" s="73" t="s">
        <v>28</v>
      </c>
      <c r="C137" s="73" t="s">
        <v>1462</v>
      </c>
      <c r="D137" s="78">
        <v>42430</v>
      </c>
      <c r="E137" s="78">
        <v>42460</v>
      </c>
      <c r="F137" s="7">
        <v>0</v>
      </c>
      <c r="G137" s="7">
        <v>0</v>
      </c>
      <c r="H137" s="73"/>
      <c r="I137" s="73" t="s">
        <v>30</v>
      </c>
      <c r="J137" s="73"/>
      <c r="K137" s="73" t="s">
        <v>94</v>
      </c>
      <c r="L137" s="73"/>
      <c r="M137" s="73" t="s">
        <v>32</v>
      </c>
      <c r="N137" s="73" t="s">
        <v>46</v>
      </c>
      <c r="O137" s="73" t="s">
        <v>47</v>
      </c>
      <c r="P137" s="73" t="s">
        <v>48</v>
      </c>
      <c r="Q137" s="73">
        <v>1</v>
      </c>
      <c r="R137" s="7">
        <v>6.5</v>
      </c>
      <c r="S137" s="7">
        <f t="shared" si="9"/>
        <v>6.5</v>
      </c>
      <c r="T137" s="7">
        <f t="shared" si="10"/>
        <v>1.17</v>
      </c>
      <c r="U137" s="7">
        <v>5.33</v>
      </c>
      <c r="V137" s="7">
        <f t="shared" si="11"/>
        <v>5.33</v>
      </c>
      <c r="W137" s="78">
        <v>42434</v>
      </c>
      <c r="X137" s="73" t="s">
        <v>1522</v>
      </c>
      <c r="Y137" s="73" t="s">
        <v>1523</v>
      </c>
      <c r="Z137" s="73" t="s">
        <v>38</v>
      </c>
      <c r="AA137" s="78">
        <v>42430</v>
      </c>
      <c r="AB137" s="73" t="s">
        <v>1524</v>
      </c>
      <c r="AC137" s="146" t="s">
        <v>2302</v>
      </c>
    </row>
    <row r="138" spans="1:29">
      <c r="A138" s="73" t="s">
        <v>27</v>
      </c>
      <c r="B138" s="73" t="s">
        <v>28</v>
      </c>
      <c r="C138" s="73" t="s">
        <v>1462</v>
      </c>
      <c r="D138" s="78">
        <v>42430</v>
      </c>
      <c r="E138" s="78">
        <v>42460</v>
      </c>
      <c r="F138" s="7">
        <v>0</v>
      </c>
      <c r="G138" s="7">
        <v>0</v>
      </c>
      <c r="H138" s="73"/>
      <c r="I138" s="73" t="s">
        <v>30</v>
      </c>
      <c r="J138" s="73"/>
      <c r="K138" s="73" t="s">
        <v>1503</v>
      </c>
      <c r="L138" s="73"/>
      <c r="M138" s="73" t="s">
        <v>32</v>
      </c>
      <c r="N138" s="73" t="s">
        <v>186</v>
      </c>
      <c r="O138" s="73" t="s">
        <v>187</v>
      </c>
      <c r="P138" s="73" t="s">
        <v>48</v>
      </c>
      <c r="Q138" s="73">
        <v>1</v>
      </c>
      <c r="R138" s="7">
        <v>10.39</v>
      </c>
      <c r="S138" s="7">
        <f t="shared" si="9"/>
        <v>10.39</v>
      </c>
      <c r="T138" s="7">
        <f t="shared" si="10"/>
        <v>1.870000000000001</v>
      </c>
      <c r="U138" s="7">
        <v>8.52</v>
      </c>
      <c r="V138" s="7">
        <f t="shared" si="11"/>
        <v>8.52</v>
      </c>
      <c r="W138" s="78">
        <v>42434</v>
      </c>
      <c r="X138" s="73" t="s">
        <v>1504</v>
      </c>
      <c r="Y138" s="73" t="s">
        <v>1505</v>
      </c>
      <c r="Z138" s="73" t="s">
        <v>51</v>
      </c>
      <c r="AA138" s="78">
        <v>42430</v>
      </c>
      <c r="AB138" s="73" t="s">
        <v>1506</v>
      </c>
      <c r="AC138" s="146" t="s">
        <v>2312</v>
      </c>
    </row>
    <row r="139" spans="1:29">
      <c r="A139" s="73" t="s">
        <v>27</v>
      </c>
      <c r="B139" s="73" t="s">
        <v>28</v>
      </c>
      <c r="C139" s="73" t="s">
        <v>1538</v>
      </c>
      <c r="D139" s="78">
        <v>42431</v>
      </c>
      <c r="E139" s="78">
        <v>42461</v>
      </c>
      <c r="F139" s="7">
        <v>545.76</v>
      </c>
      <c r="G139" s="7">
        <v>0</v>
      </c>
      <c r="H139" s="73"/>
      <c r="I139" s="73" t="s">
        <v>30</v>
      </c>
      <c r="J139" s="73"/>
      <c r="K139" s="73">
        <v>68026820</v>
      </c>
      <c r="L139" s="73"/>
      <c r="M139" s="73" t="s">
        <v>32</v>
      </c>
      <c r="N139" s="73" t="s">
        <v>46</v>
      </c>
      <c r="O139" s="73" t="s">
        <v>47</v>
      </c>
      <c r="P139" s="73" t="s">
        <v>48</v>
      </c>
      <c r="Q139" s="73">
        <v>1</v>
      </c>
      <c r="R139" s="7">
        <v>6.5</v>
      </c>
      <c r="S139" s="7">
        <f t="shared" si="9"/>
        <v>6.5</v>
      </c>
      <c r="T139" s="7">
        <f t="shared" si="10"/>
        <v>1.17</v>
      </c>
      <c r="U139" s="7">
        <v>5.33</v>
      </c>
      <c r="V139" s="7">
        <f t="shared" si="11"/>
        <v>5.33</v>
      </c>
      <c r="W139" s="78">
        <v>42434</v>
      </c>
      <c r="X139" s="73" t="s">
        <v>59</v>
      </c>
      <c r="Y139" s="73" t="s">
        <v>60</v>
      </c>
      <c r="Z139" s="73" t="s">
        <v>61</v>
      </c>
      <c r="AA139" s="78">
        <v>42431</v>
      </c>
      <c r="AB139" s="73" t="s">
        <v>1539</v>
      </c>
      <c r="AC139" s="146" t="s">
        <v>2302</v>
      </c>
    </row>
    <row r="140" spans="1:29">
      <c r="A140" s="73" t="s">
        <v>27</v>
      </c>
      <c r="B140" s="73" t="s">
        <v>28</v>
      </c>
      <c r="C140" s="73" t="s">
        <v>1538</v>
      </c>
      <c r="D140" s="78">
        <v>42431</v>
      </c>
      <c r="E140" s="78">
        <v>42461</v>
      </c>
      <c r="F140" s="7">
        <v>0</v>
      </c>
      <c r="G140" s="7">
        <v>0</v>
      </c>
      <c r="H140" s="73"/>
      <c r="I140" s="73" t="s">
        <v>30</v>
      </c>
      <c r="J140" s="73"/>
      <c r="K140" s="73"/>
      <c r="L140" s="73"/>
      <c r="M140" s="73" t="s">
        <v>32</v>
      </c>
      <c r="N140" s="73" t="s">
        <v>186</v>
      </c>
      <c r="O140" s="73" t="s">
        <v>187</v>
      </c>
      <c r="P140" s="73" t="s">
        <v>48</v>
      </c>
      <c r="Q140" s="73">
        <v>2</v>
      </c>
      <c r="R140" s="7">
        <v>10.39</v>
      </c>
      <c r="S140" s="7">
        <f t="shared" si="9"/>
        <v>20.78</v>
      </c>
      <c r="T140" s="7">
        <f t="shared" si="10"/>
        <v>3.740000000000002</v>
      </c>
      <c r="U140" s="7">
        <v>8.52</v>
      </c>
      <c r="V140" s="7">
        <f t="shared" si="11"/>
        <v>17.04</v>
      </c>
      <c r="W140" s="78">
        <v>42434</v>
      </c>
      <c r="X140" s="73" t="s">
        <v>947</v>
      </c>
      <c r="Y140" s="73" t="s">
        <v>948</v>
      </c>
      <c r="Z140" s="73" t="s">
        <v>51</v>
      </c>
      <c r="AA140" s="78">
        <v>42431</v>
      </c>
      <c r="AB140" s="73" t="s">
        <v>1555</v>
      </c>
      <c r="AC140" s="146" t="s">
        <v>2319</v>
      </c>
    </row>
    <row r="141" spans="1:29">
      <c r="A141" s="73" t="s">
        <v>27</v>
      </c>
      <c r="B141" s="73" t="s">
        <v>28</v>
      </c>
      <c r="C141" s="73" t="s">
        <v>1538</v>
      </c>
      <c r="D141" s="78">
        <v>42431</v>
      </c>
      <c r="E141" s="78">
        <v>42461</v>
      </c>
      <c r="F141" s="7">
        <v>0</v>
      </c>
      <c r="G141" s="7">
        <v>0</v>
      </c>
      <c r="H141" s="73"/>
      <c r="I141" s="73" t="s">
        <v>30</v>
      </c>
      <c r="J141" s="73"/>
      <c r="K141" s="73">
        <v>68030974</v>
      </c>
      <c r="L141" s="73"/>
      <c r="M141" s="73" t="s">
        <v>32</v>
      </c>
      <c r="N141" s="73" t="s">
        <v>46</v>
      </c>
      <c r="O141" s="73" t="s">
        <v>47</v>
      </c>
      <c r="P141" s="73" t="s">
        <v>48</v>
      </c>
      <c r="Q141" s="73">
        <v>1</v>
      </c>
      <c r="R141" s="7">
        <v>6.5</v>
      </c>
      <c r="S141" s="7">
        <f t="shared" si="9"/>
        <v>6.5</v>
      </c>
      <c r="T141" s="7">
        <f t="shared" si="10"/>
        <v>1.17</v>
      </c>
      <c r="U141" s="7">
        <v>5.33</v>
      </c>
      <c r="V141" s="7">
        <f t="shared" si="11"/>
        <v>5.33</v>
      </c>
      <c r="W141" s="78">
        <v>42434</v>
      </c>
      <c r="X141" s="73" t="s">
        <v>59</v>
      </c>
      <c r="Y141" s="73" t="s">
        <v>60</v>
      </c>
      <c r="Z141" s="73" t="s">
        <v>61</v>
      </c>
      <c r="AA141" s="78">
        <v>42431</v>
      </c>
      <c r="AB141" s="73" t="s">
        <v>1540</v>
      </c>
      <c r="AC141" s="146" t="s">
        <v>2302</v>
      </c>
    </row>
    <row r="142" spans="1:29">
      <c r="A142" s="73" t="s">
        <v>27</v>
      </c>
      <c r="B142" s="73" t="s">
        <v>28</v>
      </c>
      <c r="C142" s="73" t="s">
        <v>1538</v>
      </c>
      <c r="D142" s="78">
        <v>42431</v>
      </c>
      <c r="E142" s="78">
        <v>42461</v>
      </c>
      <c r="F142" s="7">
        <v>0</v>
      </c>
      <c r="G142" s="7">
        <v>0</v>
      </c>
      <c r="H142" s="73"/>
      <c r="I142" s="73" t="s">
        <v>30</v>
      </c>
      <c r="J142" s="73"/>
      <c r="K142" s="73" t="s">
        <v>1541</v>
      </c>
      <c r="L142" s="73"/>
      <c r="M142" s="73" t="s">
        <v>32</v>
      </c>
      <c r="N142" s="73" t="s">
        <v>46</v>
      </c>
      <c r="O142" s="73" t="s">
        <v>47</v>
      </c>
      <c r="P142" s="73" t="s">
        <v>48</v>
      </c>
      <c r="Q142" s="73">
        <v>30</v>
      </c>
      <c r="R142" s="7">
        <v>6.5</v>
      </c>
      <c r="S142" s="7">
        <f t="shared" si="9"/>
        <v>195</v>
      </c>
      <c r="T142" s="7">
        <f t="shared" si="10"/>
        <v>35.099999999999994</v>
      </c>
      <c r="U142" s="7">
        <v>5.33</v>
      </c>
      <c r="V142" s="7">
        <f t="shared" si="11"/>
        <v>159.9</v>
      </c>
      <c r="W142" s="78">
        <v>42434</v>
      </c>
      <c r="X142" s="73" t="s">
        <v>76</v>
      </c>
      <c r="Y142" s="73" t="s">
        <v>77</v>
      </c>
      <c r="Z142" s="73" t="s">
        <v>78</v>
      </c>
      <c r="AA142" s="78">
        <v>42431</v>
      </c>
      <c r="AB142" s="73" t="s">
        <v>1542</v>
      </c>
      <c r="AC142" s="146" t="s">
        <v>2302</v>
      </c>
    </row>
    <row r="143" spans="1:29">
      <c r="A143" s="73" t="s">
        <v>27</v>
      </c>
      <c r="B143" s="73" t="s">
        <v>28</v>
      </c>
      <c r="C143" s="73" t="s">
        <v>1538</v>
      </c>
      <c r="D143" s="78">
        <v>42431</v>
      </c>
      <c r="E143" s="78">
        <v>42461</v>
      </c>
      <c r="F143" s="7">
        <v>0</v>
      </c>
      <c r="G143" s="7">
        <v>0</v>
      </c>
      <c r="H143" s="73"/>
      <c r="I143" s="73" t="s">
        <v>30</v>
      </c>
      <c r="J143" s="73"/>
      <c r="K143" s="73" t="s">
        <v>1543</v>
      </c>
      <c r="L143" s="73"/>
      <c r="M143" s="73" t="s">
        <v>32</v>
      </c>
      <c r="N143" s="73" t="s">
        <v>46</v>
      </c>
      <c r="O143" s="73" t="s">
        <v>47</v>
      </c>
      <c r="P143" s="73" t="s">
        <v>48</v>
      </c>
      <c r="Q143" s="73">
        <v>30</v>
      </c>
      <c r="R143" s="7">
        <v>6.5</v>
      </c>
      <c r="S143" s="7">
        <f t="shared" si="9"/>
        <v>195</v>
      </c>
      <c r="T143" s="7">
        <f t="shared" si="10"/>
        <v>35.099999999999994</v>
      </c>
      <c r="U143" s="7">
        <v>5.33</v>
      </c>
      <c r="V143" s="7">
        <f t="shared" si="11"/>
        <v>159.9</v>
      </c>
      <c r="W143" s="78">
        <v>42434</v>
      </c>
      <c r="X143" s="73" t="s">
        <v>76</v>
      </c>
      <c r="Y143" s="73" t="s">
        <v>77</v>
      </c>
      <c r="Z143" s="73" t="s">
        <v>78</v>
      </c>
      <c r="AA143" s="78">
        <v>42431</v>
      </c>
      <c r="AB143" s="73" t="s">
        <v>1544</v>
      </c>
      <c r="AC143" s="146" t="s">
        <v>2302</v>
      </c>
    </row>
    <row r="144" spans="1:29">
      <c r="A144" s="73" t="s">
        <v>27</v>
      </c>
      <c r="B144" s="73" t="s">
        <v>28</v>
      </c>
      <c r="C144" s="73" t="s">
        <v>1538</v>
      </c>
      <c r="D144" s="78">
        <v>42431</v>
      </c>
      <c r="E144" s="78">
        <v>42461</v>
      </c>
      <c r="F144" s="7">
        <v>0</v>
      </c>
      <c r="G144" s="7">
        <v>0</v>
      </c>
      <c r="H144" s="73"/>
      <c r="I144" s="73" t="s">
        <v>30</v>
      </c>
      <c r="J144" s="73"/>
      <c r="K144" s="73" t="s">
        <v>1545</v>
      </c>
      <c r="L144" s="73"/>
      <c r="M144" s="73" t="s">
        <v>32</v>
      </c>
      <c r="N144" s="73" t="s">
        <v>46</v>
      </c>
      <c r="O144" s="73" t="s">
        <v>47</v>
      </c>
      <c r="P144" s="73" t="s">
        <v>48</v>
      </c>
      <c r="Q144" s="73">
        <v>30</v>
      </c>
      <c r="R144" s="7">
        <v>6.5</v>
      </c>
      <c r="S144" s="7">
        <f t="shared" si="9"/>
        <v>195</v>
      </c>
      <c r="T144" s="7">
        <f t="shared" si="10"/>
        <v>35.099999999999994</v>
      </c>
      <c r="U144" s="7">
        <v>5.33</v>
      </c>
      <c r="V144" s="7">
        <f t="shared" si="11"/>
        <v>159.9</v>
      </c>
      <c r="W144" s="78">
        <v>42434</v>
      </c>
      <c r="X144" s="73" t="s">
        <v>76</v>
      </c>
      <c r="Y144" s="73" t="s">
        <v>77</v>
      </c>
      <c r="Z144" s="73" t="s">
        <v>78</v>
      </c>
      <c r="AA144" s="78">
        <v>42431</v>
      </c>
      <c r="AB144" s="73" t="s">
        <v>1546</v>
      </c>
      <c r="AC144" s="146" t="s">
        <v>2302</v>
      </c>
    </row>
    <row r="145" spans="1:29">
      <c r="A145" s="73" t="s">
        <v>27</v>
      </c>
      <c r="B145" s="73" t="s">
        <v>28</v>
      </c>
      <c r="C145" s="73" t="s">
        <v>1538</v>
      </c>
      <c r="D145" s="78">
        <v>42431</v>
      </c>
      <c r="E145" s="78">
        <v>42461</v>
      </c>
      <c r="F145" s="7">
        <v>0</v>
      </c>
      <c r="G145" s="7">
        <v>0</v>
      </c>
      <c r="H145" s="73"/>
      <c r="I145" s="73" t="s">
        <v>30</v>
      </c>
      <c r="J145" s="73"/>
      <c r="K145" s="73" t="s">
        <v>1553</v>
      </c>
      <c r="L145" s="73"/>
      <c r="M145" s="73" t="s">
        <v>32</v>
      </c>
      <c r="N145" s="73" t="s">
        <v>46</v>
      </c>
      <c r="O145" s="73" t="s">
        <v>47</v>
      </c>
      <c r="P145" s="73" t="s">
        <v>48</v>
      </c>
      <c r="Q145" s="73">
        <v>1</v>
      </c>
      <c r="R145" s="7">
        <v>6.5</v>
      </c>
      <c r="S145" s="7">
        <f t="shared" si="9"/>
        <v>6.5</v>
      </c>
      <c r="T145" s="7">
        <f t="shared" si="10"/>
        <v>1.17</v>
      </c>
      <c r="U145" s="7">
        <v>5.33</v>
      </c>
      <c r="V145" s="7">
        <f t="shared" si="11"/>
        <v>5.33</v>
      </c>
      <c r="W145" s="78">
        <v>42434</v>
      </c>
      <c r="X145" s="73" t="s">
        <v>672</v>
      </c>
      <c r="Y145" s="73" t="s">
        <v>673</v>
      </c>
      <c r="Z145" s="73" t="s">
        <v>291</v>
      </c>
      <c r="AA145" s="78">
        <v>42431</v>
      </c>
      <c r="AB145" s="73" t="s">
        <v>1554</v>
      </c>
      <c r="AC145" s="146" t="s">
        <v>2302</v>
      </c>
    </row>
    <row r="146" spans="1:29">
      <c r="A146" s="73" t="s">
        <v>27</v>
      </c>
      <c r="B146" s="73" t="s">
        <v>28</v>
      </c>
      <c r="C146" s="73" t="s">
        <v>1538</v>
      </c>
      <c r="D146" s="78">
        <v>42431</v>
      </c>
      <c r="E146" s="78">
        <v>42461</v>
      </c>
      <c r="F146" s="7">
        <v>0</v>
      </c>
      <c r="G146" s="7">
        <v>0</v>
      </c>
      <c r="H146" s="73"/>
      <c r="I146" s="73" t="s">
        <v>30</v>
      </c>
      <c r="J146" s="73"/>
      <c r="K146" s="73" t="s">
        <v>94</v>
      </c>
      <c r="L146" s="73"/>
      <c r="M146" s="73" t="s">
        <v>32</v>
      </c>
      <c r="N146" s="73" t="s">
        <v>46</v>
      </c>
      <c r="O146" s="73" t="s">
        <v>47</v>
      </c>
      <c r="P146" s="73" t="s">
        <v>48</v>
      </c>
      <c r="Q146" s="73">
        <v>2</v>
      </c>
      <c r="R146" s="7">
        <v>6.5</v>
      </c>
      <c r="S146" s="7">
        <f t="shared" si="9"/>
        <v>13</v>
      </c>
      <c r="T146" s="7">
        <f t="shared" si="10"/>
        <v>2.34</v>
      </c>
      <c r="U146" s="7">
        <v>5.33</v>
      </c>
      <c r="V146" s="7">
        <f t="shared" si="11"/>
        <v>10.66</v>
      </c>
      <c r="W146" s="78">
        <v>42434</v>
      </c>
      <c r="X146" s="73" t="s">
        <v>1550</v>
      </c>
      <c r="Y146" s="73" t="s">
        <v>1551</v>
      </c>
      <c r="Z146" s="73" t="s">
        <v>83</v>
      </c>
      <c r="AA146" s="78">
        <v>42431</v>
      </c>
      <c r="AB146" s="73" t="s">
        <v>1552</v>
      </c>
      <c r="AC146" s="146" t="s">
        <v>2302</v>
      </c>
    </row>
    <row r="147" spans="1:29">
      <c r="A147" s="73" t="s">
        <v>27</v>
      </c>
      <c r="B147" s="73" t="s">
        <v>28</v>
      </c>
      <c r="C147" s="73" t="s">
        <v>1538</v>
      </c>
      <c r="D147" s="78">
        <v>42431</v>
      </c>
      <c r="E147" s="78">
        <v>42461</v>
      </c>
      <c r="F147" s="7">
        <v>0</v>
      </c>
      <c r="G147" s="7">
        <v>0</v>
      </c>
      <c r="H147" s="73"/>
      <c r="I147" s="73" t="s">
        <v>30</v>
      </c>
      <c r="J147" s="73"/>
      <c r="K147" s="73" t="s">
        <v>1556</v>
      </c>
      <c r="L147" s="73"/>
      <c r="M147" s="73" t="s">
        <v>32</v>
      </c>
      <c r="N147" s="73" t="s">
        <v>46</v>
      </c>
      <c r="O147" s="73" t="s">
        <v>47</v>
      </c>
      <c r="P147" s="73" t="s">
        <v>48</v>
      </c>
      <c r="Q147" s="73">
        <v>1</v>
      </c>
      <c r="R147" s="7">
        <v>6.5</v>
      </c>
      <c r="S147" s="7">
        <f t="shared" si="9"/>
        <v>6.5</v>
      </c>
      <c r="T147" s="7">
        <f t="shared" si="10"/>
        <v>1.17</v>
      </c>
      <c r="U147" s="7">
        <v>5.33</v>
      </c>
      <c r="V147" s="7">
        <f t="shared" si="11"/>
        <v>5.33</v>
      </c>
      <c r="W147" s="78">
        <v>42434</v>
      </c>
      <c r="X147" s="73" t="s">
        <v>1557</v>
      </c>
      <c r="Y147" s="73" t="s">
        <v>1558</v>
      </c>
      <c r="Z147" s="73" t="s">
        <v>51</v>
      </c>
      <c r="AA147" s="78">
        <v>42431</v>
      </c>
      <c r="AB147" s="73" t="s">
        <v>1559</v>
      </c>
      <c r="AC147" s="146" t="s">
        <v>2325</v>
      </c>
    </row>
    <row r="148" spans="1:29">
      <c r="A148" s="73" t="s">
        <v>27</v>
      </c>
      <c r="B148" s="73" t="s">
        <v>28</v>
      </c>
      <c r="C148" s="73" t="s">
        <v>1538</v>
      </c>
      <c r="D148" s="78">
        <v>42431</v>
      </c>
      <c r="E148" s="78">
        <v>42461</v>
      </c>
      <c r="F148" s="7">
        <v>0</v>
      </c>
      <c r="G148" s="7">
        <v>0</v>
      </c>
      <c r="H148" s="73"/>
      <c r="I148" s="73" t="s">
        <v>30</v>
      </c>
      <c r="J148" s="73"/>
      <c r="K148" s="73">
        <v>125019</v>
      </c>
      <c r="L148" s="73"/>
      <c r="M148" s="73" t="s">
        <v>32</v>
      </c>
      <c r="N148" s="73" t="s">
        <v>186</v>
      </c>
      <c r="O148" s="73" t="s">
        <v>187</v>
      </c>
      <c r="P148" s="73" t="s">
        <v>48</v>
      </c>
      <c r="Q148" s="73">
        <v>2</v>
      </c>
      <c r="R148" s="7">
        <v>10.39</v>
      </c>
      <c r="S148" s="7">
        <f t="shared" si="9"/>
        <v>20.78</v>
      </c>
      <c r="T148" s="7">
        <f t="shared" si="10"/>
        <v>3.740000000000002</v>
      </c>
      <c r="U148" s="7">
        <v>8.52</v>
      </c>
      <c r="V148" s="7">
        <f t="shared" si="11"/>
        <v>17.04</v>
      </c>
      <c r="W148" s="78">
        <v>42434</v>
      </c>
      <c r="X148" s="73" t="s">
        <v>1547</v>
      </c>
      <c r="Y148" s="73" t="s">
        <v>1548</v>
      </c>
      <c r="Z148" s="73" t="s">
        <v>38</v>
      </c>
      <c r="AA148" s="78">
        <v>42431</v>
      </c>
      <c r="AB148" s="73" t="s">
        <v>1549</v>
      </c>
      <c r="AC148" s="146" t="s">
        <v>2302</v>
      </c>
    </row>
    <row r="149" spans="1:29">
      <c r="A149" s="73" t="s">
        <v>27</v>
      </c>
      <c r="B149" s="73" t="s">
        <v>28</v>
      </c>
      <c r="C149" s="73" t="s">
        <v>1563</v>
      </c>
      <c r="D149" s="78">
        <v>42432</v>
      </c>
      <c r="E149" s="78">
        <v>42462</v>
      </c>
      <c r="F149" s="7">
        <v>31.98</v>
      </c>
      <c r="G149" s="7">
        <v>0</v>
      </c>
      <c r="H149" s="73"/>
      <c r="I149" s="73" t="s">
        <v>30</v>
      </c>
      <c r="J149" s="73"/>
      <c r="K149" s="73" t="s">
        <v>94</v>
      </c>
      <c r="L149" s="73"/>
      <c r="M149" s="73" t="s">
        <v>32</v>
      </c>
      <c r="N149" s="73" t="s">
        <v>46</v>
      </c>
      <c r="O149" s="73" t="s">
        <v>47</v>
      </c>
      <c r="P149" s="73" t="s">
        <v>48</v>
      </c>
      <c r="Q149" s="73">
        <v>4</v>
      </c>
      <c r="R149" s="7">
        <v>6.5</v>
      </c>
      <c r="S149" s="7">
        <f t="shared" si="9"/>
        <v>26</v>
      </c>
      <c r="T149" s="7">
        <f t="shared" si="10"/>
        <v>4.68</v>
      </c>
      <c r="U149" s="7">
        <v>5.33</v>
      </c>
      <c r="V149" s="7">
        <f t="shared" si="11"/>
        <v>21.32</v>
      </c>
      <c r="W149" s="78">
        <v>42434</v>
      </c>
      <c r="X149" s="73" t="s">
        <v>192</v>
      </c>
      <c r="Y149" s="73" t="s">
        <v>193</v>
      </c>
      <c r="Z149" s="73" t="s">
        <v>51</v>
      </c>
      <c r="AA149" s="78">
        <v>42432</v>
      </c>
      <c r="AB149" s="73" t="s">
        <v>1564</v>
      </c>
      <c r="AC149" s="146" t="s">
        <v>2305</v>
      </c>
    </row>
    <row r="150" spans="1:29">
      <c r="A150" s="73" t="s">
        <v>27</v>
      </c>
      <c r="B150" s="73" t="s">
        <v>28</v>
      </c>
      <c r="C150" s="73" t="s">
        <v>1563</v>
      </c>
      <c r="D150" s="78">
        <v>42432</v>
      </c>
      <c r="E150" s="78">
        <v>42462</v>
      </c>
      <c r="F150" s="7">
        <v>0</v>
      </c>
      <c r="G150" s="7">
        <v>0</v>
      </c>
      <c r="H150" s="73"/>
      <c r="I150" s="73" t="s">
        <v>30</v>
      </c>
      <c r="J150" s="73"/>
      <c r="K150" s="73" t="s">
        <v>94</v>
      </c>
      <c r="L150" s="73"/>
      <c r="M150" s="73" t="s">
        <v>32</v>
      </c>
      <c r="N150" s="73" t="s">
        <v>46</v>
      </c>
      <c r="O150" s="73" t="s">
        <v>47</v>
      </c>
      <c r="P150" s="73" t="s">
        <v>48</v>
      </c>
      <c r="Q150" s="73">
        <v>2</v>
      </c>
      <c r="R150" s="7">
        <v>6.5</v>
      </c>
      <c r="S150" s="7">
        <f t="shared" si="9"/>
        <v>13</v>
      </c>
      <c r="T150" s="7">
        <f t="shared" si="10"/>
        <v>2.34</v>
      </c>
      <c r="U150" s="7">
        <v>5.33</v>
      </c>
      <c r="V150" s="7">
        <f t="shared" si="11"/>
        <v>10.66</v>
      </c>
      <c r="W150" s="78">
        <v>42434</v>
      </c>
      <c r="X150" s="73" t="s">
        <v>192</v>
      </c>
      <c r="Y150" s="73" t="s">
        <v>193</v>
      </c>
      <c r="Z150" s="73" t="s">
        <v>51</v>
      </c>
      <c r="AA150" s="78">
        <v>42432</v>
      </c>
      <c r="AB150" s="73" t="s">
        <v>1564</v>
      </c>
      <c r="AC150" s="146" t="s">
        <v>2305</v>
      </c>
    </row>
    <row r="151" spans="1:29">
      <c r="A151" s="73" t="s">
        <v>27</v>
      </c>
      <c r="B151" s="73" t="s">
        <v>28</v>
      </c>
      <c r="C151" s="73" t="s">
        <v>1565</v>
      </c>
      <c r="D151" s="78">
        <v>42432</v>
      </c>
      <c r="E151" s="78">
        <v>42462</v>
      </c>
      <c r="F151" s="7">
        <v>311</v>
      </c>
      <c r="G151" s="7">
        <v>0</v>
      </c>
      <c r="H151" s="73"/>
      <c r="I151" s="73" t="s">
        <v>30</v>
      </c>
      <c r="J151" s="73"/>
      <c r="K151" s="73" t="s">
        <v>1566</v>
      </c>
      <c r="L151" s="73"/>
      <c r="M151" s="73" t="s">
        <v>32</v>
      </c>
      <c r="N151" s="73" t="s">
        <v>186</v>
      </c>
      <c r="O151" s="73" t="s">
        <v>187</v>
      </c>
      <c r="P151" s="73" t="s">
        <v>48</v>
      </c>
      <c r="Q151" s="73">
        <v>1</v>
      </c>
      <c r="R151" s="7">
        <v>10.39</v>
      </c>
      <c r="S151" s="7">
        <f t="shared" si="9"/>
        <v>10.39</v>
      </c>
      <c r="T151" s="7">
        <f t="shared" si="10"/>
        <v>1.870000000000001</v>
      </c>
      <c r="U151" s="7">
        <v>8.52</v>
      </c>
      <c r="V151" s="7">
        <f t="shared" si="11"/>
        <v>8.52</v>
      </c>
      <c r="W151" s="78">
        <v>42434</v>
      </c>
      <c r="X151" s="73" t="s">
        <v>1567</v>
      </c>
      <c r="Y151" s="73" t="s">
        <v>1568</v>
      </c>
      <c r="Z151" s="73" t="s">
        <v>139</v>
      </c>
      <c r="AA151" s="78">
        <v>42432</v>
      </c>
      <c r="AB151" s="73" t="s">
        <v>1569</v>
      </c>
      <c r="AC151" s="146" t="s">
        <v>2302</v>
      </c>
    </row>
    <row r="152" spans="1:29">
      <c r="A152" s="73" t="s">
        <v>27</v>
      </c>
      <c r="B152" s="73" t="s">
        <v>28</v>
      </c>
      <c r="C152" s="73" t="s">
        <v>1565</v>
      </c>
      <c r="D152" s="78">
        <v>42432</v>
      </c>
      <c r="E152" s="78">
        <v>42462</v>
      </c>
      <c r="F152" s="7">
        <v>0</v>
      </c>
      <c r="G152" s="7">
        <v>0</v>
      </c>
      <c r="H152" s="73"/>
      <c r="I152" s="73" t="s">
        <v>30</v>
      </c>
      <c r="J152" s="73"/>
      <c r="K152" s="73">
        <v>19999999</v>
      </c>
      <c r="L152" s="73"/>
      <c r="M152" s="73" t="s">
        <v>32</v>
      </c>
      <c r="N152" s="73" t="s">
        <v>46</v>
      </c>
      <c r="O152" s="73" t="s">
        <v>47</v>
      </c>
      <c r="P152" s="73" t="s">
        <v>48</v>
      </c>
      <c r="Q152" s="73">
        <v>1</v>
      </c>
      <c r="R152" s="7">
        <v>6.5</v>
      </c>
      <c r="S152" s="7">
        <f t="shared" si="9"/>
        <v>6.5</v>
      </c>
      <c r="T152" s="7">
        <f t="shared" si="10"/>
        <v>1.17</v>
      </c>
      <c r="U152" s="7">
        <v>5.33</v>
      </c>
      <c r="V152" s="7">
        <f t="shared" si="11"/>
        <v>5.33</v>
      </c>
      <c r="W152" s="78">
        <v>42434</v>
      </c>
      <c r="X152" s="73" t="s">
        <v>54</v>
      </c>
      <c r="Y152" s="73" t="s">
        <v>55</v>
      </c>
      <c r="Z152" s="73" t="s">
        <v>56</v>
      </c>
      <c r="AA152" s="78">
        <v>42432</v>
      </c>
      <c r="AB152" s="73" t="s">
        <v>1570</v>
      </c>
      <c r="AC152" s="146" t="s">
        <v>2302</v>
      </c>
    </row>
    <row r="153" spans="1:29">
      <c r="A153" s="73" t="s">
        <v>27</v>
      </c>
      <c r="B153" s="73" t="s">
        <v>28</v>
      </c>
      <c r="C153" s="73" t="s">
        <v>1565</v>
      </c>
      <c r="D153" s="78">
        <v>42432</v>
      </c>
      <c r="E153" s="78">
        <v>42462</v>
      </c>
      <c r="F153" s="7">
        <v>0</v>
      </c>
      <c r="G153" s="7">
        <v>0</v>
      </c>
      <c r="H153" s="73"/>
      <c r="I153" s="73" t="s">
        <v>30</v>
      </c>
      <c r="J153" s="73"/>
      <c r="K153" s="73" t="s">
        <v>94</v>
      </c>
      <c r="L153" s="73"/>
      <c r="M153" s="73" t="s">
        <v>32</v>
      </c>
      <c r="N153" s="73" t="s">
        <v>46</v>
      </c>
      <c r="O153" s="73" t="s">
        <v>47</v>
      </c>
      <c r="P153" s="73" t="s">
        <v>48</v>
      </c>
      <c r="Q153" s="73">
        <v>1</v>
      </c>
      <c r="R153" s="7">
        <v>6.5</v>
      </c>
      <c r="S153" s="7">
        <f t="shared" si="9"/>
        <v>6.5</v>
      </c>
      <c r="T153" s="7">
        <f t="shared" si="10"/>
        <v>1.17</v>
      </c>
      <c r="U153" s="7">
        <v>5.33</v>
      </c>
      <c r="V153" s="7">
        <f t="shared" si="11"/>
        <v>5.33</v>
      </c>
      <c r="W153" s="78">
        <v>42434</v>
      </c>
      <c r="X153" s="73" t="s">
        <v>95</v>
      </c>
      <c r="Y153" s="73" t="s">
        <v>96</v>
      </c>
      <c r="Z153" s="73" t="s">
        <v>78</v>
      </c>
      <c r="AA153" s="78">
        <v>42432</v>
      </c>
      <c r="AB153" s="73" t="s">
        <v>1576</v>
      </c>
      <c r="AC153" s="146" t="s">
        <v>2302</v>
      </c>
    </row>
    <row r="154" spans="1:29">
      <c r="A154" s="73" t="s">
        <v>27</v>
      </c>
      <c r="B154" s="73" t="s">
        <v>28</v>
      </c>
      <c r="C154" s="73" t="s">
        <v>1565</v>
      </c>
      <c r="D154" s="78">
        <v>42432</v>
      </c>
      <c r="E154" s="78">
        <v>42462</v>
      </c>
      <c r="F154" s="7">
        <v>0</v>
      </c>
      <c r="G154" s="7">
        <v>0</v>
      </c>
      <c r="H154" s="73"/>
      <c r="I154" s="73" t="s">
        <v>30</v>
      </c>
      <c r="J154" s="73"/>
      <c r="K154" s="73" t="s">
        <v>94</v>
      </c>
      <c r="L154" s="73"/>
      <c r="M154" s="73" t="s">
        <v>32</v>
      </c>
      <c r="N154" s="73" t="s">
        <v>46</v>
      </c>
      <c r="O154" s="73" t="s">
        <v>47</v>
      </c>
      <c r="P154" s="73" t="s">
        <v>48</v>
      </c>
      <c r="Q154" s="73">
        <v>1</v>
      </c>
      <c r="R154" s="7">
        <v>6.5</v>
      </c>
      <c r="S154" s="7">
        <f t="shared" si="9"/>
        <v>6.5</v>
      </c>
      <c r="T154" s="7">
        <f t="shared" si="10"/>
        <v>1.17</v>
      </c>
      <c r="U154" s="7">
        <v>5.33</v>
      </c>
      <c r="V154" s="7">
        <f t="shared" si="11"/>
        <v>5.33</v>
      </c>
      <c r="W154" s="78">
        <v>42434</v>
      </c>
      <c r="X154" s="73" t="s">
        <v>95</v>
      </c>
      <c r="Y154" s="73" t="s">
        <v>96</v>
      </c>
      <c r="Z154" s="73" t="s">
        <v>78</v>
      </c>
      <c r="AA154" s="78">
        <v>42432</v>
      </c>
      <c r="AB154" s="73" t="s">
        <v>1577</v>
      </c>
      <c r="AC154" s="146" t="s">
        <v>2302</v>
      </c>
    </row>
    <row r="155" spans="1:29">
      <c r="A155" s="73" t="s">
        <v>27</v>
      </c>
      <c r="B155" s="73" t="s">
        <v>28</v>
      </c>
      <c r="C155" s="73" t="s">
        <v>1565</v>
      </c>
      <c r="D155" s="78">
        <v>42432</v>
      </c>
      <c r="E155" s="78">
        <v>42462</v>
      </c>
      <c r="F155" s="7">
        <v>0</v>
      </c>
      <c r="G155" s="7">
        <v>0</v>
      </c>
      <c r="H155" s="73"/>
      <c r="I155" s="73" t="s">
        <v>30</v>
      </c>
      <c r="J155" s="73"/>
      <c r="K155" s="73" t="s">
        <v>94</v>
      </c>
      <c r="L155" s="73"/>
      <c r="M155" s="73" t="s">
        <v>32</v>
      </c>
      <c r="N155" s="73" t="s">
        <v>46</v>
      </c>
      <c r="O155" s="73" t="s">
        <v>47</v>
      </c>
      <c r="P155" s="73" t="s">
        <v>48</v>
      </c>
      <c r="Q155" s="73">
        <v>1</v>
      </c>
      <c r="R155" s="7">
        <v>6.5</v>
      </c>
      <c r="S155" s="7">
        <f t="shared" si="9"/>
        <v>6.5</v>
      </c>
      <c r="T155" s="7">
        <f t="shared" si="10"/>
        <v>1.17</v>
      </c>
      <c r="U155" s="7">
        <v>5.33</v>
      </c>
      <c r="V155" s="7">
        <f t="shared" si="11"/>
        <v>5.33</v>
      </c>
      <c r="W155" s="78">
        <v>42434</v>
      </c>
      <c r="X155" s="73" t="s">
        <v>95</v>
      </c>
      <c r="Y155" s="73" t="s">
        <v>96</v>
      </c>
      <c r="Z155" s="73" t="s">
        <v>78</v>
      </c>
      <c r="AA155" s="78">
        <v>42432</v>
      </c>
      <c r="AB155" s="73" t="s">
        <v>1578</v>
      </c>
      <c r="AC155" s="146" t="s">
        <v>2302</v>
      </c>
    </row>
    <row r="156" spans="1:29">
      <c r="A156" s="73" t="s">
        <v>27</v>
      </c>
      <c r="B156" s="4" t="s">
        <v>28</v>
      </c>
      <c r="C156" s="4" t="s">
        <v>1565</v>
      </c>
      <c r="D156" s="5">
        <v>42432</v>
      </c>
      <c r="E156" s="5">
        <v>42462</v>
      </c>
      <c r="F156" s="7">
        <v>0</v>
      </c>
      <c r="G156" s="7">
        <v>0</v>
      </c>
      <c r="H156" s="73"/>
      <c r="I156" s="73" t="s">
        <v>30</v>
      </c>
      <c r="J156" s="73"/>
      <c r="K156" s="73">
        <v>22933264</v>
      </c>
      <c r="L156" s="73"/>
      <c r="M156" s="73" t="s">
        <v>32</v>
      </c>
      <c r="N156" s="73" t="s">
        <v>186</v>
      </c>
      <c r="O156" s="73" t="s">
        <v>187</v>
      </c>
      <c r="P156" s="73" t="s">
        <v>48</v>
      </c>
      <c r="Q156" s="73">
        <v>-1</v>
      </c>
      <c r="R156" s="7">
        <v>10.39</v>
      </c>
      <c r="S156" s="7">
        <f t="shared" ref="S156:S219" si="12">Q156*R156</f>
        <v>-10.39</v>
      </c>
      <c r="T156" s="7">
        <f t="shared" ref="T156:T219" si="13">(R156-U156)*Q156</f>
        <v>-1.870000000000001</v>
      </c>
      <c r="U156" s="7">
        <v>8.52</v>
      </c>
      <c r="V156" s="7">
        <f t="shared" ref="V156:V219" si="14">Q156*U156</f>
        <v>-8.52</v>
      </c>
      <c r="W156" s="78">
        <v>42434</v>
      </c>
      <c r="X156" s="73" t="s">
        <v>1049</v>
      </c>
      <c r="Y156" s="73" t="s">
        <v>1050</v>
      </c>
      <c r="Z156" s="73" t="s">
        <v>78</v>
      </c>
      <c r="AA156" s="78">
        <v>42432</v>
      </c>
      <c r="AB156" s="73" t="s">
        <v>1572</v>
      </c>
      <c r="AC156" s="146" t="s">
        <v>2302</v>
      </c>
    </row>
    <row r="157" spans="1:29">
      <c r="A157" s="73" t="s">
        <v>27</v>
      </c>
      <c r="B157" s="73" t="s">
        <v>28</v>
      </c>
      <c r="C157" s="73" t="s">
        <v>1565</v>
      </c>
      <c r="D157" s="78">
        <v>42432</v>
      </c>
      <c r="E157" s="78">
        <v>42462</v>
      </c>
      <c r="F157" s="7">
        <v>0</v>
      </c>
      <c r="G157" s="7">
        <v>0</v>
      </c>
      <c r="H157" s="73"/>
      <c r="I157" s="73" t="s">
        <v>30</v>
      </c>
      <c r="J157" s="73"/>
      <c r="K157" s="73">
        <v>19999999</v>
      </c>
      <c r="L157" s="73"/>
      <c r="M157" s="73" t="s">
        <v>32</v>
      </c>
      <c r="N157" s="73" t="s">
        <v>186</v>
      </c>
      <c r="O157" s="73" t="s">
        <v>187</v>
      </c>
      <c r="P157" s="73" t="s">
        <v>48</v>
      </c>
      <c r="Q157" s="73">
        <v>1</v>
      </c>
      <c r="R157" s="7">
        <v>10.39</v>
      </c>
      <c r="S157" s="7">
        <f t="shared" si="12"/>
        <v>10.39</v>
      </c>
      <c r="T157" s="7">
        <f t="shared" si="13"/>
        <v>1.870000000000001</v>
      </c>
      <c r="U157" s="7">
        <v>8.52</v>
      </c>
      <c r="V157" s="7">
        <f t="shared" si="14"/>
        <v>8.52</v>
      </c>
      <c r="W157" s="78">
        <v>42434</v>
      </c>
      <c r="X157" s="73" t="s">
        <v>54</v>
      </c>
      <c r="Y157" s="73" t="s">
        <v>55</v>
      </c>
      <c r="Z157" s="73" t="s">
        <v>56</v>
      </c>
      <c r="AA157" s="78">
        <v>42432</v>
      </c>
      <c r="AB157" s="73" t="s">
        <v>1571</v>
      </c>
      <c r="AC157" s="146" t="s">
        <v>2302</v>
      </c>
    </row>
    <row r="158" spans="1:29">
      <c r="A158" t="s">
        <v>27</v>
      </c>
      <c r="B158" t="s">
        <v>28</v>
      </c>
      <c r="C158" t="s">
        <v>1565</v>
      </c>
      <c r="D158" s="1">
        <v>42432</v>
      </c>
      <c r="E158" s="1">
        <v>42462</v>
      </c>
      <c r="F158" s="7">
        <v>0</v>
      </c>
      <c r="G158" s="7">
        <v>0</v>
      </c>
      <c r="I158" t="s">
        <v>30</v>
      </c>
      <c r="K158" t="s">
        <v>1573</v>
      </c>
      <c r="M158" t="s">
        <v>32</v>
      </c>
      <c r="N158" t="s">
        <v>186</v>
      </c>
      <c r="O158" t="s">
        <v>187</v>
      </c>
      <c r="P158" t="s">
        <v>48</v>
      </c>
      <c r="Q158">
        <v>7</v>
      </c>
      <c r="R158" s="7">
        <v>10.39</v>
      </c>
      <c r="S158" s="7">
        <f t="shared" si="12"/>
        <v>72.73</v>
      </c>
      <c r="T158" s="7">
        <f t="shared" si="13"/>
        <v>13.090000000000007</v>
      </c>
      <c r="U158" s="7">
        <v>8.52</v>
      </c>
      <c r="V158" s="7">
        <f t="shared" si="14"/>
        <v>59.64</v>
      </c>
      <c r="W158" s="1">
        <v>42434</v>
      </c>
      <c r="X158" t="s">
        <v>309</v>
      </c>
      <c r="Y158" t="s">
        <v>310</v>
      </c>
      <c r="Z158" t="s">
        <v>139</v>
      </c>
      <c r="AA158" s="1">
        <v>42432</v>
      </c>
      <c r="AB158" t="s">
        <v>1575</v>
      </c>
      <c r="AC158" s="146" t="s">
        <v>2302</v>
      </c>
    </row>
    <row r="159" spans="1:29">
      <c r="A159" t="s">
        <v>27</v>
      </c>
      <c r="B159" t="s">
        <v>28</v>
      </c>
      <c r="C159" t="s">
        <v>1565</v>
      </c>
      <c r="D159" s="1">
        <v>42432</v>
      </c>
      <c r="E159" s="1">
        <v>42462</v>
      </c>
      <c r="F159" s="7">
        <v>0</v>
      </c>
      <c r="G159" s="7">
        <v>0</v>
      </c>
      <c r="I159" t="s">
        <v>30</v>
      </c>
      <c r="K159" t="s">
        <v>1573</v>
      </c>
      <c r="M159" t="s">
        <v>32</v>
      </c>
      <c r="N159" t="s">
        <v>186</v>
      </c>
      <c r="O159" t="s">
        <v>187</v>
      </c>
      <c r="P159" t="s">
        <v>48</v>
      </c>
      <c r="Q159">
        <v>7</v>
      </c>
      <c r="R159" s="7">
        <v>10.39</v>
      </c>
      <c r="S159" s="7">
        <f t="shared" si="12"/>
        <v>72.73</v>
      </c>
      <c r="T159" s="7">
        <f t="shared" si="13"/>
        <v>13.090000000000007</v>
      </c>
      <c r="U159" s="7">
        <v>8.52</v>
      </c>
      <c r="V159" s="7">
        <f t="shared" si="14"/>
        <v>59.64</v>
      </c>
      <c r="W159" s="1">
        <v>42434</v>
      </c>
      <c r="X159" t="s">
        <v>309</v>
      </c>
      <c r="Y159" t="s">
        <v>310</v>
      </c>
      <c r="Z159" t="s">
        <v>139</v>
      </c>
      <c r="AA159" s="1">
        <v>42432</v>
      </c>
      <c r="AB159" t="s">
        <v>1575</v>
      </c>
      <c r="AC159" s="146" t="s">
        <v>2302</v>
      </c>
    </row>
    <row r="160" spans="1:29">
      <c r="A160" t="s">
        <v>27</v>
      </c>
      <c r="B160" t="s">
        <v>28</v>
      </c>
      <c r="C160" t="s">
        <v>1565</v>
      </c>
      <c r="D160" s="1">
        <v>42432</v>
      </c>
      <c r="E160" s="1">
        <v>42462</v>
      </c>
      <c r="F160" s="7">
        <v>0</v>
      </c>
      <c r="G160" s="7">
        <v>0</v>
      </c>
      <c r="I160" t="s">
        <v>30</v>
      </c>
      <c r="K160" t="s">
        <v>1573</v>
      </c>
      <c r="M160" t="s">
        <v>32</v>
      </c>
      <c r="N160" t="s">
        <v>186</v>
      </c>
      <c r="O160" t="s">
        <v>187</v>
      </c>
      <c r="P160" t="s">
        <v>48</v>
      </c>
      <c r="Q160">
        <v>19</v>
      </c>
      <c r="R160" s="7">
        <v>10.39</v>
      </c>
      <c r="S160" s="7">
        <f t="shared" si="12"/>
        <v>197.41000000000003</v>
      </c>
      <c r="T160" s="7">
        <f t="shared" si="13"/>
        <v>35.530000000000015</v>
      </c>
      <c r="U160" s="7">
        <v>8.52</v>
      </c>
      <c r="V160" s="7">
        <f t="shared" si="14"/>
        <v>161.88</v>
      </c>
      <c r="W160" s="1">
        <v>42434</v>
      </c>
      <c r="X160" t="s">
        <v>309</v>
      </c>
      <c r="Y160" t="s">
        <v>310</v>
      </c>
      <c r="Z160" t="s">
        <v>139</v>
      </c>
      <c r="AA160" s="1">
        <v>42432</v>
      </c>
      <c r="AB160" t="s">
        <v>1574</v>
      </c>
      <c r="AC160" s="146" t="s">
        <v>2302</v>
      </c>
    </row>
    <row r="161" spans="1:29">
      <c r="A161" t="s">
        <v>27</v>
      </c>
      <c r="B161" t="s">
        <v>28</v>
      </c>
      <c r="C161" t="s">
        <v>1579</v>
      </c>
      <c r="D161" s="1">
        <v>42433</v>
      </c>
      <c r="E161" s="1">
        <v>42463</v>
      </c>
      <c r="F161" s="7">
        <v>171.49</v>
      </c>
      <c r="G161" s="7">
        <v>0</v>
      </c>
      <c r="I161" t="s">
        <v>30</v>
      </c>
      <c r="K161" t="s">
        <v>94</v>
      </c>
      <c r="M161" t="s">
        <v>32</v>
      </c>
      <c r="N161" t="s">
        <v>46</v>
      </c>
      <c r="O161" t="s">
        <v>47</v>
      </c>
      <c r="P161" t="s">
        <v>48</v>
      </c>
      <c r="Q161">
        <v>1</v>
      </c>
      <c r="R161" s="7">
        <v>6.5</v>
      </c>
      <c r="S161" s="7">
        <f t="shared" si="12"/>
        <v>6.5</v>
      </c>
      <c r="T161" s="7">
        <f t="shared" si="13"/>
        <v>1.17</v>
      </c>
      <c r="U161" s="7">
        <v>5.33</v>
      </c>
      <c r="V161" s="7">
        <f t="shared" si="14"/>
        <v>5.33</v>
      </c>
      <c r="W161" s="1">
        <v>42434</v>
      </c>
      <c r="X161" t="s">
        <v>130</v>
      </c>
      <c r="Y161" t="s">
        <v>131</v>
      </c>
      <c r="Z161" t="s">
        <v>51</v>
      </c>
      <c r="AA161" s="1">
        <v>42433</v>
      </c>
      <c r="AB161" t="s">
        <v>1580</v>
      </c>
      <c r="AC161" s="146" t="s">
        <v>2306</v>
      </c>
    </row>
    <row r="162" spans="1:29">
      <c r="A162" t="s">
        <v>27</v>
      </c>
      <c r="B162" t="s">
        <v>28</v>
      </c>
      <c r="C162" t="s">
        <v>1579</v>
      </c>
      <c r="D162" s="1">
        <v>42433</v>
      </c>
      <c r="E162" s="1">
        <v>42463</v>
      </c>
      <c r="F162" s="7">
        <v>0</v>
      </c>
      <c r="G162" s="7">
        <v>0</v>
      </c>
      <c r="I162" t="s">
        <v>30</v>
      </c>
      <c r="K162">
        <v>3.04</v>
      </c>
      <c r="M162" t="s">
        <v>32</v>
      </c>
      <c r="N162" t="s">
        <v>46</v>
      </c>
      <c r="O162" t="s">
        <v>47</v>
      </c>
      <c r="P162" t="s">
        <v>48</v>
      </c>
      <c r="Q162">
        <v>4</v>
      </c>
      <c r="R162" s="7">
        <v>6.5</v>
      </c>
      <c r="S162" s="7">
        <f t="shared" si="12"/>
        <v>26</v>
      </c>
      <c r="T162" s="7">
        <f t="shared" si="13"/>
        <v>4.68</v>
      </c>
      <c r="U162" s="7">
        <v>5.33</v>
      </c>
      <c r="V162" s="7">
        <f t="shared" si="14"/>
        <v>21.32</v>
      </c>
      <c r="W162" s="1">
        <v>42434</v>
      </c>
      <c r="X162" t="s">
        <v>238</v>
      </c>
      <c r="Y162" t="s">
        <v>239</v>
      </c>
      <c r="Z162" t="s">
        <v>51</v>
      </c>
      <c r="AA162" s="1">
        <v>42433</v>
      </c>
      <c r="AB162" t="s">
        <v>1582</v>
      </c>
      <c r="AC162" s="146" t="s">
        <v>2305</v>
      </c>
    </row>
    <row r="163" spans="1:29">
      <c r="A163" t="s">
        <v>27</v>
      </c>
      <c r="B163" t="s">
        <v>28</v>
      </c>
      <c r="C163" t="s">
        <v>1579</v>
      </c>
      <c r="D163" s="1">
        <v>42433</v>
      </c>
      <c r="E163" s="1">
        <v>42463</v>
      </c>
      <c r="F163" s="7">
        <v>0</v>
      </c>
      <c r="G163" s="7">
        <v>0</v>
      </c>
      <c r="I163" t="s">
        <v>30</v>
      </c>
      <c r="K163" t="s">
        <v>94</v>
      </c>
      <c r="M163" t="s">
        <v>32</v>
      </c>
      <c r="N163" t="s">
        <v>186</v>
      </c>
      <c r="O163" t="s">
        <v>187</v>
      </c>
      <c r="P163" t="s">
        <v>48</v>
      </c>
      <c r="Q163">
        <v>1</v>
      </c>
      <c r="R163" s="7">
        <v>10.39</v>
      </c>
      <c r="S163" s="7">
        <f t="shared" si="12"/>
        <v>10.39</v>
      </c>
      <c r="T163" s="7">
        <f t="shared" si="13"/>
        <v>1.870000000000001</v>
      </c>
      <c r="U163" s="7">
        <v>8.52</v>
      </c>
      <c r="V163" s="7">
        <f t="shared" si="14"/>
        <v>8.52</v>
      </c>
      <c r="W163" s="1">
        <v>42434</v>
      </c>
      <c r="X163" t="s">
        <v>805</v>
      </c>
      <c r="Y163" t="s">
        <v>131</v>
      </c>
      <c r="Z163" t="s">
        <v>51</v>
      </c>
      <c r="AA163" s="1">
        <v>42433</v>
      </c>
      <c r="AB163" t="s">
        <v>1581</v>
      </c>
      <c r="AC163" s="146" t="s">
        <v>2306</v>
      </c>
    </row>
    <row r="164" spans="1:29">
      <c r="A164" t="s">
        <v>27</v>
      </c>
      <c r="B164" t="s">
        <v>28</v>
      </c>
      <c r="C164" t="s">
        <v>1579</v>
      </c>
      <c r="D164" s="1">
        <v>42433</v>
      </c>
      <c r="E164" s="1">
        <v>42463</v>
      </c>
      <c r="F164" s="7">
        <v>0</v>
      </c>
      <c r="G164" s="7">
        <v>0</v>
      </c>
      <c r="I164" t="s">
        <v>30</v>
      </c>
      <c r="K164" t="s">
        <v>94</v>
      </c>
      <c r="M164" t="s">
        <v>32</v>
      </c>
      <c r="N164" t="s">
        <v>186</v>
      </c>
      <c r="O164" t="s">
        <v>187</v>
      </c>
      <c r="P164" t="s">
        <v>48</v>
      </c>
      <c r="Q164">
        <v>1</v>
      </c>
      <c r="R164" s="7">
        <v>10.39</v>
      </c>
      <c r="S164" s="7">
        <f t="shared" si="12"/>
        <v>10.39</v>
      </c>
      <c r="T164" s="7">
        <f t="shared" si="13"/>
        <v>1.870000000000001</v>
      </c>
      <c r="U164" s="7">
        <v>8.52</v>
      </c>
      <c r="V164" s="7">
        <f t="shared" si="14"/>
        <v>8.52</v>
      </c>
      <c r="W164" s="1">
        <v>42434</v>
      </c>
      <c r="X164" t="s">
        <v>805</v>
      </c>
      <c r="Y164" t="s">
        <v>131</v>
      </c>
      <c r="Z164" t="s">
        <v>51</v>
      </c>
      <c r="AA164" s="1">
        <v>42433</v>
      </c>
      <c r="AB164" t="s">
        <v>1581</v>
      </c>
      <c r="AC164" s="146" t="s">
        <v>2306</v>
      </c>
    </row>
    <row r="165" spans="1:29">
      <c r="A165" t="s">
        <v>27</v>
      </c>
      <c r="B165" t="s">
        <v>28</v>
      </c>
      <c r="C165" t="s">
        <v>1579</v>
      </c>
      <c r="D165" s="1">
        <v>42433</v>
      </c>
      <c r="E165" s="1">
        <v>42463</v>
      </c>
      <c r="F165" s="7">
        <v>0</v>
      </c>
      <c r="G165" s="7">
        <v>0</v>
      </c>
      <c r="I165" t="s">
        <v>30</v>
      </c>
      <c r="K165" t="s">
        <v>94</v>
      </c>
      <c r="M165" t="s">
        <v>32</v>
      </c>
      <c r="N165" t="s">
        <v>186</v>
      </c>
      <c r="O165" t="s">
        <v>187</v>
      </c>
      <c r="P165" t="s">
        <v>48</v>
      </c>
      <c r="Q165">
        <v>1</v>
      </c>
      <c r="R165" s="7">
        <v>10.39</v>
      </c>
      <c r="S165" s="7">
        <f t="shared" si="12"/>
        <v>10.39</v>
      </c>
      <c r="T165" s="7">
        <f t="shared" si="13"/>
        <v>1.870000000000001</v>
      </c>
      <c r="U165" s="7">
        <v>8.52</v>
      </c>
      <c r="V165" s="7">
        <f t="shared" si="14"/>
        <v>8.52</v>
      </c>
      <c r="W165" s="1">
        <v>42434</v>
      </c>
      <c r="X165" t="s">
        <v>805</v>
      </c>
      <c r="Y165" t="s">
        <v>131</v>
      </c>
      <c r="Z165" t="s">
        <v>51</v>
      </c>
      <c r="AA165" s="1">
        <v>42433</v>
      </c>
      <c r="AB165" t="s">
        <v>1581</v>
      </c>
      <c r="AC165" s="146" t="s">
        <v>2306</v>
      </c>
    </row>
    <row r="166" spans="1:29">
      <c r="A166" t="s">
        <v>27</v>
      </c>
      <c r="B166" t="s">
        <v>28</v>
      </c>
      <c r="C166" t="s">
        <v>1579</v>
      </c>
      <c r="D166" s="1">
        <v>42433</v>
      </c>
      <c r="E166" s="1">
        <v>42463</v>
      </c>
      <c r="F166" s="7">
        <v>0</v>
      </c>
      <c r="G166" s="7">
        <v>0</v>
      </c>
      <c r="I166" t="s">
        <v>30</v>
      </c>
      <c r="K166" t="s">
        <v>94</v>
      </c>
      <c r="M166" t="s">
        <v>32</v>
      </c>
      <c r="N166" t="s">
        <v>186</v>
      </c>
      <c r="O166" t="s">
        <v>187</v>
      </c>
      <c r="P166" t="s">
        <v>48</v>
      </c>
      <c r="Q166">
        <v>1</v>
      </c>
      <c r="R166" s="7">
        <v>10.39</v>
      </c>
      <c r="S166" s="7">
        <f t="shared" si="12"/>
        <v>10.39</v>
      </c>
      <c r="T166" s="7">
        <f t="shared" si="13"/>
        <v>1.870000000000001</v>
      </c>
      <c r="U166" s="7">
        <v>8.52</v>
      </c>
      <c r="V166" s="7">
        <f t="shared" si="14"/>
        <v>8.52</v>
      </c>
      <c r="W166" s="1">
        <v>42434</v>
      </c>
      <c r="X166" t="s">
        <v>805</v>
      </c>
      <c r="Y166" t="s">
        <v>131</v>
      </c>
      <c r="Z166" t="s">
        <v>51</v>
      </c>
      <c r="AA166" s="1">
        <v>42433</v>
      </c>
      <c r="AB166" t="s">
        <v>1581</v>
      </c>
      <c r="AC166" s="146" t="s">
        <v>2306</v>
      </c>
    </row>
    <row r="167" spans="1:29">
      <c r="A167" t="s">
        <v>27</v>
      </c>
      <c r="B167" t="s">
        <v>28</v>
      </c>
      <c r="C167" t="s">
        <v>1579</v>
      </c>
      <c r="D167" s="1">
        <v>42433</v>
      </c>
      <c r="E167" s="1">
        <v>42463</v>
      </c>
      <c r="F167" s="7">
        <v>0</v>
      </c>
      <c r="G167" s="7">
        <v>0</v>
      </c>
      <c r="I167" t="s">
        <v>30</v>
      </c>
      <c r="K167" t="s">
        <v>94</v>
      </c>
      <c r="M167" t="s">
        <v>32</v>
      </c>
      <c r="N167" t="s">
        <v>186</v>
      </c>
      <c r="O167" t="s">
        <v>187</v>
      </c>
      <c r="P167" t="s">
        <v>48</v>
      </c>
      <c r="Q167">
        <v>1</v>
      </c>
      <c r="R167" s="7">
        <v>10.39</v>
      </c>
      <c r="S167" s="7">
        <f t="shared" si="12"/>
        <v>10.39</v>
      </c>
      <c r="T167" s="7">
        <f t="shared" si="13"/>
        <v>1.870000000000001</v>
      </c>
      <c r="U167" s="7">
        <v>8.52</v>
      </c>
      <c r="V167" s="7">
        <f t="shared" si="14"/>
        <v>8.52</v>
      </c>
      <c r="W167" s="1">
        <v>42434</v>
      </c>
      <c r="X167" t="s">
        <v>805</v>
      </c>
      <c r="Y167" t="s">
        <v>131</v>
      </c>
      <c r="Z167" t="s">
        <v>51</v>
      </c>
      <c r="AA167" s="1">
        <v>42433</v>
      </c>
      <c r="AB167" t="s">
        <v>1581</v>
      </c>
      <c r="AC167" s="146" t="s">
        <v>2306</v>
      </c>
    </row>
    <row r="168" spans="1:29">
      <c r="A168" t="s">
        <v>27</v>
      </c>
      <c r="B168" t="s">
        <v>28</v>
      </c>
      <c r="C168" t="s">
        <v>1579</v>
      </c>
      <c r="D168" s="1">
        <v>42433</v>
      </c>
      <c r="E168" s="1">
        <v>42463</v>
      </c>
      <c r="F168" s="7">
        <v>0</v>
      </c>
      <c r="G168" s="7">
        <v>0</v>
      </c>
      <c r="I168" t="s">
        <v>30</v>
      </c>
      <c r="K168" t="s">
        <v>94</v>
      </c>
      <c r="M168" t="s">
        <v>32</v>
      </c>
      <c r="N168" t="s">
        <v>186</v>
      </c>
      <c r="O168" t="s">
        <v>187</v>
      </c>
      <c r="P168" t="s">
        <v>48</v>
      </c>
      <c r="Q168">
        <v>1</v>
      </c>
      <c r="R168" s="7">
        <v>10.39</v>
      </c>
      <c r="S168" s="7">
        <f t="shared" si="12"/>
        <v>10.39</v>
      </c>
      <c r="T168" s="7">
        <f t="shared" si="13"/>
        <v>1.870000000000001</v>
      </c>
      <c r="U168" s="7">
        <v>8.52</v>
      </c>
      <c r="V168" s="7">
        <f t="shared" si="14"/>
        <v>8.52</v>
      </c>
      <c r="W168" s="1">
        <v>42434</v>
      </c>
      <c r="X168" t="s">
        <v>805</v>
      </c>
      <c r="Y168" t="s">
        <v>131</v>
      </c>
      <c r="Z168" t="s">
        <v>51</v>
      </c>
      <c r="AA168" s="1">
        <v>42433</v>
      </c>
      <c r="AB168" t="s">
        <v>1581</v>
      </c>
      <c r="AC168" s="146" t="s">
        <v>2306</v>
      </c>
    </row>
    <row r="169" spans="1:29">
      <c r="A169" t="s">
        <v>27</v>
      </c>
      <c r="B169" t="s">
        <v>28</v>
      </c>
      <c r="C169" t="s">
        <v>1579</v>
      </c>
      <c r="D169" s="1">
        <v>42433</v>
      </c>
      <c r="E169" s="1">
        <v>42463</v>
      </c>
      <c r="F169" s="7">
        <v>0</v>
      </c>
      <c r="G169" s="7">
        <v>0</v>
      </c>
      <c r="I169" t="s">
        <v>30</v>
      </c>
      <c r="K169" t="s">
        <v>94</v>
      </c>
      <c r="M169" t="s">
        <v>32</v>
      </c>
      <c r="N169" t="s">
        <v>186</v>
      </c>
      <c r="O169" t="s">
        <v>187</v>
      </c>
      <c r="P169" t="s">
        <v>48</v>
      </c>
      <c r="Q169">
        <v>1</v>
      </c>
      <c r="R169" s="7">
        <v>10.39</v>
      </c>
      <c r="S169" s="7">
        <f t="shared" si="12"/>
        <v>10.39</v>
      </c>
      <c r="T169" s="7">
        <f t="shared" si="13"/>
        <v>1.870000000000001</v>
      </c>
      <c r="U169" s="7">
        <v>8.52</v>
      </c>
      <c r="V169" s="7">
        <f t="shared" si="14"/>
        <v>8.52</v>
      </c>
      <c r="W169" s="1">
        <v>42434</v>
      </c>
      <c r="X169" t="s">
        <v>805</v>
      </c>
      <c r="Y169" t="s">
        <v>131</v>
      </c>
      <c r="Z169" t="s">
        <v>51</v>
      </c>
      <c r="AA169" s="1">
        <v>42433</v>
      </c>
      <c r="AB169" t="s">
        <v>1581</v>
      </c>
      <c r="AC169" s="146" t="s">
        <v>2306</v>
      </c>
    </row>
    <row r="170" spans="1:29">
      <c r="A170" t="s">
        <v>27</v>
      </c>
      <c r="B170" t="s">
        <v>28</v>
      </c>
      <c r="C170" t="s">
        <v>1579</v>
      </c>
      <c r="D170" s="1">
        <v>42433</v>
      </c>
      <c r="E170" s="1">
        <v>42463</v>
      </c>
      <c r="F170" s="7">
        <v>0</v>
      </c>
      <c r="G170" s="7">
        <v>0</v>
      </c>
      <c r="I170" t="s">
        <v>30</v>
      </c>
      <c r="K170" t="s">
        <v>94</v>
      </c>
      <c r="M170" t="s">
        <v>32</v>
      </c>
      <c r="N170" t="s">
        <v>186</v>
      </c>
      <c r="O170" t="s">
        <v>187</v>
      </c>
      <c r="P170" t="s">
        <v>48</v>
      </c>
      <c r="Q170">
        <v>1</v>
      </c>
      <c r="R170" s="7">
        <v>10.39</v>
      </c>
      <c r="S170" s="7">
        <f t="shared" si="12"/>
        <v>10.39</v>
      </c>
      <c r="T170" s="7">
        <f t="shared" si="13"/>
        <v>1.870000000000001</v>
      </c>
      <c r="U170" s="7">
        <v>8.52</v>
      </c>
      <c r="V170" s="7">
        <f t="shared" si="14"/>
        <v>8.52</v>
      </c>
      <c r="W170" s="1">
        <v>42434</v>
      </c>
      <c r="X170" t="s">
        <v>805</v>
      </c>
      <c r="Y170" t="s">
        <v>131</v>
      </c>
      <c r="Z170" t="s">
        <v>51</v>
      </c>
      <c r="AA170" s="1">
        <v>42433</v>
      </c>
      <c r="AB170" t="s">
        <v>1581</v>
      </c>
      <c r="AC170" s="146" t="s">
        <v>2306</v>
      </c>
    </row>
    <row r="171" spans="1:29">
      <c r="A171" t="s">
        <v>27</v>
      </c>
      <c r="B171" t="s">
        <v>28</v>
      </c>
      <c r="C171" t="s">
        <v>1579</v>
      </c>
      <c r="D171" s="1">
        <v>42433</v>
      </c>
      <c r="E171" s="1">
        <v>42463</v>
      </c>
      <c r="F171" s="7">
        <v>0</v>
      </c>
      <c r="G171" s="7">
        <v>0</v>
      </c>
      <c r="I171" t="s">
        <v>30</v>
      </c>
      <c r="K171" t="s">
        <v>94</v>
      </c>
      <c r="M171" t="s">
        <v>32</v>
      </c>
      <c r="N171" t="s">
        <v>186</v>
      </c>
      <c r="O171" t="s">
        <v>187</v>
      </c>
      <c r="P171" t="s">
        <v>48</v>
      </c>
      <c r="Q171">
        <v>1</v>
      </c>
      <c r="R171" s="7">
        <v>10.39</v>
      </c>
      <c r="S171" s="7">
        <f t="shared" si="12"/>
        <v>10.39</v>
      </c>
      <c r="T171" s="7">
        <f t="shared" si="13"/>
        <v>1.870000000000001</v>
      </c>
      <c r="U171" s="7">
        <v>8.52</v>
      </c>
      <c r="V171" s="7">
        <f t="shared" si="14"/>
        <v>8.52</v>
      </c>
      <c r="W171" s="1">
        <v>42434</v>
      </c>
      <c r="X171" t="s">
        <v>805</v>
      </c>
      <c r="Y171" t="s">
        <v>131</v>
      </c>
      <c r="Z171" t="s">
        <v>51</v>
      </c>
      <c r="AA171" s="1">
        <v>42433</v>
      </c>
      <c r="AB171" t="s">
        <v>1581</v>
      </c>
      <c r="AC171" s="146" t="s">
        <v>2306</v>
      </c>
    </row>
    <row r="172" spans="1:29">
      <c r="A172" t="s">
        <v>27</v>
      </c>
      <c r="B172" t="s">
        <v>28</v>
      </c>
      <c r="C172" t="s">
        <v>1579</v>
      </c>
      <c r="D172" s="1">
        <v>42433</v>
      </c>
      <c r="E172" s="1">
        <v>42463</v>
      </c>
      <c r="F172" s="7">
        <v>0</v>
      </c>
      <c r="G172" s="7">
        <v>0</v>
      </c>
      <c r="I172" t="s">
        <v>30</v>
      </c>
      <c r="K172" t="s">
        <v>94</v>
      </c>
      <c r="M172" t="s">
        <v>32</v>
      </c>
      <c r="N172" t="s">
        <v>186</v>
      </c>
      <c r="O172" t="s">
        <v>187</v>
      </c>
      <c r="P172" t="s">
        <v>48</v>
      </c>
      <c r="Q172">
        <v>1</v>
      </c>
      <c r="R172" s="7">
        <v>10.39</v>
      </c>
      <c r="S172" s="7">
        <f t="shared" si="12"/>
        <v>10.39</v>
      </c>
      <c r="T172" s="7">
        <f t="shared" si="13"/>
        <v>1.870000000000001</v>
      </c>
      <c r="U172" s="7">
        <v>8.52</v>
      </c>
      <c r="V172" s="7">
        <f t="shared" si="14"/>
        <v>8.52</v>
      </c>
      <c r="W172" s="1">
        <v>42434</v>
      </c>
      <c r="X172" t="s">
        <v>805</v>
      </c>
      <c r="Y172" t="s">
        <v>131</v>
      </c>
      <c r="Z172" t="s">
        <v>51</v>
      </c>
      <c r="AA172" s="1">
        <v>42433</v>
      </c>
      <c r="AB172" t="s">
        <v>1581</v>
      </c>
      <c r="AC172" s="146" t="s">
        <v>2306</v>
      </c>
    </row>
    <row r="173" spans="1:29">
      <c r="A173" t="s">
        <v>27</v>
      </c>
      <c r="B173" t="s">
        <v>28</v>
      </c>
      <c r="C173" t="s">
        <v>1579</v>
      </c>
      <c r="D173" s="1">
        <v>42433</v>
      </c>
      <c r="E173" s="1">
        <v>42463</v>
      </c>
      <c r="F173" s="7">
        <v>0</v>
      </c>
      <c r="G173" s="7">
        <v>0</v>
      </c>
      <c r="I173" t="s">
        <v>30</v>
      </c>
      <c r="K173" t="s">
        <v>94</v>
      </c>
      <c r="M173" t="s">
        <v>32</v>
      </c>
      <c r="N173" t="s">
        <v>186</v>
      </c>
      <c r="O173" t="s">
        <v>187</v>
      </c>
      <c r="P173" t="s">
        <v>48</v>
      </c>
      <c r="Q173">
        <v>1</v>
      </c>
      <c r="R173" s="7">
        <v>10.39</v>
      </c>
      <c r="S173" s="7">
        <f t="shared" si="12"/>
        <v>10.39</v>
      </c>
      <c r="T173" s="7">
        <f t="shared" si="13"/>
        <v>1.870000000000001</v>
      </c>
      <c r="U173" s="7">
        <v>8.52</v>
      </c>
      <c r="V173" s="7">
        <f t="shared" si="14"/>
        <v>8.52</v>
      </c>
      <c r="W173" s="1">
        <v>42434</v>
      </c>
      <c r="X173" t="s">
        <v>805</v>
      </c>
      <c r="Y173" t="s">
        <v>131</v>
      </c>
      <c r="Z173" t="s">
        <v>51</v>
      </c>
      <c r="AA173" s="1">
        <v>42433</v>
      </c>
      <c r="AB173" t="s">
        <v>1581</v>
      </c>
      <c r="AC173" s="146" t="s">
        <v>2306</v>
      </c>
    </row>
    <row r="174" spans="1:29">
      <c r="A174" t="s">
        <v>27</v>
      </c>
      <c r="B174" t="s">
        <v>28</v>
      </c>
      <c r="C174" t="s">
        <v>1579</v>
      </c>
      <c r="D174" s="1">
        <v>42433</v>
      </c>
      <c r="E174" s="1">
        <v>42463</v>
      </c>
      <c r="F174" s="7">
        <v>0</v>
      </c>
      <c r="G174" s="7">
        <v>0</v>
      </c>
      <c r="I174" t="s">
        <v>30</v>
      </c>
      <c r="K174" t="s">
        <v>94</v>
      </c>
      <c r="M174" t="s">
        <v>32</v>
      </c>
      <c r="N174" t="s">
        <v>186</v>
      </c>
      <c r="O174" t="s">
        <v>187</v>
      </c>
      <c r="P174" t="s">
        <v>48</v>
      </c>
      <c r="Q174">
        <v>1</v>
      </c>
      <c r="R174" s="7">
        <v>10.39</v>
      </c>
      <c r="S174" s="7">
        <f t="shared" si="12"/>
        <v>10.39</v>
      </c>
      <c r="T174" s="7">
        <f t="shared" si="13"/>
        <v>1.870000000000001</v>
      </c>
      <c r="U174" s="7">
        <v>8.52</v>
      </c>
      <c r="V174" s="7">
        <f t="shared" si="14"/>
        <v>8.52</v>
      </c>
      <c r="W174" s="1">
        <v>42434</v>
      </c>
      <c r="X174" t="s">
        <v>805</v>
      </c>
      <c r="Y174" t="s">
        <v>131</v>
      </c>
      <c r="Z174" t="s">
        <v>51</v>
      </c>
      <c r="AA174" s="1">
        <v>42433</v>
      </c>
      <c r="AB174" t="s">
        <v>1581</v>
      </c>
      <c r="AC174" s="146" t="s">
        <v>2306</v>
      </c>
    </row>
    <row r="175" spans="1:29">
      <c r="A175" t="s">
        <v>27</v>
      </c>
      <c r="B175" t="s">
        <v>28</v>
      </c>
      <c r="C175" t="s">
        <v>1579</v>
      </c>
      <c r="D175" s="1">
        <v>42433</v>
      </c>
      <c r="E175" s="1">
        <v>42463</v>
      </c>
      <c r="F175" s="7">
        <v>0</v>
      </c>
      <c r="G175" s="7">
        <v>0</v>
      </c>
      <c r="I175" t="s">
        <v>30</v>
      </c>
      <c r="K175" t="s">
        <v>94</v>
      </c>
      <c r="M175" t="s">
        <v>32</v>
      </c>
      <c r="N175" t="s">
        <v>186</v>
      </c>
      <c r="O175" t="s">
        <v>187</v>
      </c>
      <c r="P175" t="s">
        <v>48</v>
      </c>
      <c r="Q175">
        <v>1</v>
      </c>
      <c r="R175" s="7">
        <v>10.39</v>
      </c>
      <c r="S175" s="7">
        <f t="shared" si="12"/>
        <v>10.39</v>
      </c>
      <c r="T175" s="7">
        <f t="shared" si="13"/>
        <v>1.870000000000001</v>
      </c>
      <c r="U175" s="7">
        <v>8.52</v>
      </c>
      <c r="V175" s="7">
        <f t="shared" si="14"/>
        <v>8.52</v>
      </c>
      <c r="W175" s="1">
        <v>42434</v>
      </c>
      <c r="X175" t="s">
        <v>805</v>
      </c>
      <c r="Y175" t="s">
        <v>131</v>
      </c>
      <c r="Z175" t="s">
        <v>51</v>
      </c>
      <c r="AA175" s="1">
        <v>42433</v>
      </c>
      <c r="AB175" t="s">
        <v>1581</v>
      </c>
      <c r="AC175" s="146" t="s">
        <v>2306</v>
      </c>
    </row>
    <row r="176" spans="1:29">
      <c r="A176" t="s">
        <v>27</v>
      </c>
      <c r="B176" t="s">
        <v>28</v>
      </c>
      <c r="C176" t="s">
        <v>1579</v>
      </c>
      <c r="D176" s="1">
        <v>42433</v>
      </c>
      <c r="E176" s="1">
        <v>42463</v>
      </c>
      <c r="F176" s="7">
        <v>0</v>
      </c>
      <c r="G176" s="7">
        <v>0</v>
      </c>
      <c r="I176" t="s">
        <v>30</v>
      </c>
      <c r="K176" t="s">
        <v>94</v>
      </c>
      <c r="M176" t="s">
        <v>32</v>
      </c>
      <c r="N176" t="s">
        <v>186</v>
      </c>
      <c r="O176" t="s">
        <v>187</v>
      </c>
      <c r="P176" t="s">
        <v>48</v>
      </c>
      <c r="Q176">
        <v>1</v>
      </c>
      <c r="R176" s="7">
        <v>10.39</v>
      </c>
      <c r="S176" s="7">
        <f t="shared" si="12"/>
        <v>10.39</v>
      </c>
      <c r="T176" s="7">
        <f t="shared" si="13"/>
        <v>1.870000000000001</v>
      </c>
      <c r="U176" s="7">
        <v>8.52</v>
      </c>
      <c r="V176" s="7">
        <f t="shared" si="14"/>
        <v>8.52</v>
      </c>
      <c r="W176" s="1">
        <v>42434</v>
      </c>
      <c r="X176" t="s">
        <v>805</v>
      </c>
      <c r="Y176" t="s">
        <v>131</v>
      </c>
      <c r="Z176" t="s">
        <v>51</v>
      </c>
      <c r="AA176" s="1">
        <v>42433</v>
      </c>
      <c r="AB176" t="s">
        <v>1581</v>
      </c>
      <c r="AC176" s="146" t="s">
        <v>2306</v>
      </c>
    </row>
    <row r="177" spans="1:29">
      <c r="A177" t="s">
        <v>27</v>
      </c>
      <c r="B177" t="s">
        <v>28</v>
      </c>
      <c r="C177" t="s">
        <v>1579</v>
      </c>
      <c r="D177" s="1">
        <v>42433</v>
      </c>
      <c r="E177" s="1">
        <v>42463</v>
      </c>
      <c r="F177" s="7">
        <v>0</v>
      </c>
      <c r="G177" s="7">
        <v>0</v>
      </c>
      <c r="I177" t="s">
        <v>30</v>
      </c>
      <c r="K177" t="s">
        <v>94</v>
      </c>
      <c r="M177" t="s">
        <v>32</v>
      </c>
      <c r="N177" t="s">
        <v>186</v>
      </c>
      <c r="O177" t="s">
        <v>187</v>
      </c>
      <c r="P177" t="s">
        <v>48</v>
      </c>
      <c r="Q177">
        <v>1</v>
      </c>
      <c r="R177" s="7">
        <v>10.39</v>
      </c>
      <c r="S177" s="7">
        <f t="shared" si="12"/>
        <v>10.39</v>
      </c>
      <c r="T177" s="7">
        <f t="shared" si="13"/>
        <v>1.870000000000001</v>
      </c>
      <c r="U177" s="7">
        <v>8.52</v>
      </c>
      <c r="V177" s="7">
        <f t="shared" si="14"/>
        <v>8.52</v>
      </c>
      <c r="W177" s="1">
        <v>42434</v>
      </c>
      <c r="X177" t="s">
        <v>805</v>
      </c>
      <c r="Y177" t="s">
        <v>131</v>
      </c>
      <c r="Z177" t="s">
        <v>51</v>
      </c>
      <c r="AA177" s="1">
        <v>42433</v>
      </c>
      <c r="AB177" t="s">
        <v>1581</v>
      </c>
      <c r="AC177" s="146" t="s">
        <v>2306</v>
      </c>
    </row>
    <row r="178" spans="1:29">
      <c r="A178" t="s">
        <v>27</v>
      </c>
      <c r="B178" t="s">
        <v>28</v>
      </c>
      <c r="C178" t="s">
        <v>1579</v>
      </c>
      <c r="D178" s="1">
        <v>42433</v>
      </c>
      <c r="E178" s="1">
        <v>42463</v>
      </c>
      <c r="F178" s="7">
        <v>0</v>
      </c>
      <c r="G178" s="7">
        <v>0</v>
      </c>
      <c r="I178" t="s">
        <v>30</v>
      </c>
      <c r="K178" t="s">
        <v>94</v>
      </c>
      <c r="M178" t="s">
        <v>32</v>
      </c>
      <c r="N178" t="s">
        <v>186</v>
      </c>
      <c r="O178" t="s">
        <v>187</v>
      </c>
      <c r="P178" t="s">
        <v>48</v>
      </c>
      <c r="Q178">
        <v>2</v>
      </c>
      <c r="R178" s="7">
        <v>10.39</v>
      </c>
      <c r="S178" s="7">
        <f t="shared" si="12"/>
        <v>20.78</v>
      </c>
      <c r="T178" s="7">
        <f t="shared" si="13"/>
        <v>3.740000000000002</v>
      </c>
      <c r="U178" s="7">
        <v>8.52</v>
      </c>
      <c r="V178" s="7">
        <f t="shared" si="14"/>
        <v>17.04</v>
      </c>
      <c r="W178" s="1">
        <v>42434</v>
      </c>
      <c r="X178" t="s">
        <v>805</v>
      </c>
      <c r="Y178" t="s">
        <v>131</v>
      </c>
      <c r="Z178" t="s">
        <v>51</v>
      </c>
      <c r="AA178" s="1">
        <v>42433</v>
      </c>
      <c r="AB178" t="s">
        <v>1581</v>
      </c>
      <c r="AC178" s="146" t="s">
        <v>2306</v>
      </c>
    </row>
    <row r="179" spans="1:29">
      <c r="A179" t="s">
        <v>27</v>
      </c>
      <c r="B179" t="s">
        <v>28</v>
      </c>
      <c r="C179" t="s">
        <v>1583</v>
      </c>
      <c r="D179" s="1">
        <v>42433</v>
      </c>
      <c r="E179" s="1">
        <v>42463</v>
      </c>
      <c r="F179" s="7">
        <v>92.67</v>
      </c>
      <c r="G179" s="7">
        <v>0</v>
      </c>
      <c r="I179" t="s">
        <v>30</v>
      </c>
      <c r="K179" t="s">
        <v>94</v>
      </c>
      <c r="M179" t="s">
        <v>32</v>
      </c>
      <c r="N179" t="s">
        <v>186</v>
      </c>
      <c r="O179" t="s">
        <v>187</v>
      </c>
      <c r="P179" t="s">
        <v>48</v>
      </c>
      <c r="Q179">
        <v>2</v>
      </c>
      <c r="R179" s="7">
        <v>10.39</v>
      </c>
      <c r="S179" s="7">
        <f t="shared" si="12"/>
        <v>20.78</v>
      </c>
      <c r="T179" s="7">
        <f t="shared" si="13"/>
        <v>3.740000000000002</v>
      </c>
      <c r="U179" s="7">
        <v>8.52</v>
      </c>
      <c r="V179" s="7">
        <f t="shared" si="14"/>
        <v>17.04</v>
      </c>
      <c r="W179" s="1">
        <v>42434</v>
      </c>
      <c r="X179" t="s">
        <v>1049</v>
      </c>
      <c r="Y179" t="s">
        <v>1050</v>
      </c>
      <c r="Z179" t="s">
        <v>78</v>
      </c>
      <c r="AA179" s="1">
        <v>42433</v>
      </c>
      <c r="AB179" t="s">
        <v>1584</v>
      </c>
      <c r="AC179" s="146" t="s">
        <v>2302</v>
      </c>
    </row>
    <row r="180" spans="1:29">
      <c r="A180" t="s">
        <v>27</v>
      </c>
      <c r="B180" t="s">
        <v>28</v>
      </c>
      <c r="C180" t="s">
        <v>1583</v>
      </c>
      <c r="D180" s="1">
        <v>42433</v>
      </c>
      <c r="E180" s="1">
        <v>42463</v>
      </c>
      <c r="F180" s="7">
        <v>0</v>
      </c>
      <c r="G180" s="7">
        <v>0</v>
      </c>
      <c r="I180" t="s">
        <v>30</v>
      </c>
      <c r="K180" t="s">
        <v>1595</v>
      </c>
      <c r="M180" t="s">
        <v>32</v>
      </c>
      <c r="N180" t="s">
        <v>46</v>
      </c>
      <c r="O180" t="s">
        <v>47</v>
      </c>
      <c r="P180" t="s">
        <v>48</v>
      </c>
      <c r="Q180">
        <v>1</v>
      </c>
      <c r="R180" s="7">
        <v>6.5</v>
      </c>
      <c r="S180" s="7">
        <f t="shared" si="12"/>
        <v>6.5</v>
      </c>
      <c r="T180" s="7">
        <f t="shared" si="13"/>
        <v>1.17</v>
      </c>
      <c r="U180" s="7">
        <v>5.33</v>
      </c>
      <c r="V180" s="7">
        <f t="shared" si="14"/>
        <v>5.33</v>
      </c>
      <c r="W180" s="1">
        <v>42434</v>
      </c>
      <c r="X180" t="s">
        <v>763</v>
      </c>
      <c r="Y180" t="s">
        <v>764</v>
      </c>
      <c r="Z180" t="s">
        <v>38</v>
      </c>
      <c r="AA180" s="1">
        <v>42433</v>
      </c>
      <c r="AB180" t="s">
        <v>1596</v>
      </c>
      <c r="AC180" s="146" t="s">
        <v>2302</v>
      </c>
    </row>
    <row r="181" spans="1:29">
      <c r="A181" t="s">
        <v>27</v>
      </c>
      <c r="B181" t="s">
        <v>28</v>
      </c>
      <c r="C181" t="s">
        <v>1583</v>
      </c>
      <c r="D181" s="1">
        <v>42433</v>
      </c>
      <c r="E181" s="1">
        <v>42463</v>
      </c>
      <c r="F181" s="7">
        <v>0</v>
      </c>
      <c r="G181" s="7">
        <v>0</v>
      </c>
      <c r="I181" t="s">
        <v>30</v>
      </c>
      <c r="K181">
        <v>377568202675</v>
      </c>
      <c r="M181" t="s">
        <v>32</v>
      </c>
      <c r="N181" t="s">
        <v>46</v>
      </c>
      <c r="O181" t="s">
        <v>47</v>
      </c>
      <c r="P181" t="s">
        <v>48</v>
      </c>
      <c r="Q181">
        <v>1</v>
      </c>
      <c r="R181" s="7">
        <v>6.5</v>
      </c>
      <c r="S181" s="7">
        <f t="shared" si="12"/>
        <v>6.5</v>
      </c>
      <c r="T181" s="7">
        <f t="shared" si="13"/>
        <v>1.17</v>
      </c>
      <c r="U181" s="7">
        <v>5.33</v>
      </c>
      <c r="V181" s="7">
        <f t="shared" si="14"/>
        <v>5.33</v>
      </c>
      <c r="W181" s="1">
        <v>42434</v>
      </c>
      <c r="X181" t="s">
        <v>54</v>
      </c>
      <c r="Y181" t="s">
        <v>55</v>
      </c>
      <c r="Z181" t="s">
        <v>56</v>
      </c>
      <c r="AA181" s="1">
        <v>42433</v>
      </c>
      <c r="AB181" t="s">
        <v>1585</v>
      </c>
      <c r="AC181" s="146" t="s">
        <v>2302</v>
      </c>
    </row>
    <row r="182" spans="1:29">
      <c r="A182" t="s">
        <v>27</v>
      </c>
      <c r="B182" t="s">
        <v>28</v>
      </c>
      <c r="C182" t="s">
        <v>1583</v>
      </c>
      <c r="D182" s="1">
        <v>42433</v>
      </c>
      <c r="E182" s="1">
        <v>42463</v>
      </c>
      <c r="F182" s="7">
        <v>0</v>
      </c>
      <c r="G182" s="7">
        <v>0</v>
      </c>
      <c r="I182" t="s">
        <v>30</v>
      </c>
      <c r="K182">
        <v>19999999</v>
      </c>
      <c r="M182" t="s">
        <v>32</v>
      </c>
      <c r="N182" t="s">
        <v>46</v>
      </c>
      <c r="O182" t="s">
        <v>47</v>
      </c>
      <c r="P182" t="s">
        <v>48</v>
      </c>
      <c r="Q182">
        <v>1</v>
      </c>
      <c r="R182" s="7">
        <v>6.5</v>
      </c>
      <c r="S182" s="7">
        <f t="shared" si="12"/>
        <v>6.5</v>
      </c>
      <c r="T182" s="7">
        <f t="shared" si="13"/>
        <v>1.17</v>
      </c>
      <c r="U182" s="7">
        <v>5.33</v>
      </c>
      <c r="V182" s="7">
        <f t="shared" si="14"/>
        <v>5.33</v>
      </c>
      <c r="W182" s="1">
        <v>42434</v>
      </c>
      <c r="X182" t="s">
        <v>54</v>
      </c>
      <c r="Y182" t="s">
        <v>55</v>
      </c>
      <c r="Z182" t="s">
        <v>56</v>
      </c>
      <c r="AA182" s="1">
        <v>42433</v>
      </c>
      <c r="AB182" t="s">
        <v>1592</v>
      </c>
      <c r="AC182" s="146" t="s">
        <v>2302</v>
      </c>
    </row>
    <row r="183" spans="1:29">
      <c r="A183" t="s">
        <v>27</v>
      </c>
      <c r="B183" t="s">
        <v>28</v>
      </c>
      <c r="C183" t="s">
        <v>1583</v>
      </c>
      <c r="D183" s="1">
        <v>42433</v>
      </c>
      <c r="E183" s="1">
        <v>42463</v>
      </c>
      <c r="F183" s="7">
        <v>0</v>
      </c>
      <c r="G183" s="7">
        <v>0</v>
      </c>
      <c r="I183" t="s">
        <v>30</v>
      </c>
      <c r="K183">
        <v>17002922</v>
      </c>
      <c r="M183" t="s">
        <v>32</v>
      </c>
      <c r="N183" t="s">
        <v>186</v>
      </c>
      <c r="O183" t="s">
        <v>187</v>
      </c>
      <c r="P183" t="s">
        <v>48</v>
      </c>
      <c r="Q183">
        <v>1</v>
      </c>
      <c r="R183" s="7">
        <v>10.39</v>
      </c>
      <c r="S183" s="7">
        <f t="shared" si="12"/>
        <v>10.39</v>
      </c>
      <c r="T183" s="7">
        <f t="shared" si="13"/>
        <v>1.870000000000001</v>
      </c>
      <c r="U183" s="7">
        <v>8.52</v>
      </c>
      <c r="V183" s="7">
        <f t="shared" si="14"/>
        <v>8.52</v>
      </c>
      <c r="W183" s="1">
        <v>42434</v>
      </c>
      <c r="X183" t="s">
        <v>54</v>
      </c>
      <c r="Y183" t="s">
        <v>55</v>
      </c>
      <c r="Z183" t="s">
        <v>56</v>
      </c>
      <c r="AA183" s="1">
        <v>42433</v>
      </c>
      <c r="AB183" t="s">
        <v>1593</v>
      </c>
      <c r="AC183" s="146" t="s">
        <v>2302</v>
      </c>
    </row>
    <row r="184" spans="1:29">
      <c r="A184" t="s">
        <v>27</v>
      </c>
      <c r="B184" t="s">
        <v>28</v>
      </c>
      <c r="C184" t="s">
        <v>1583</v>
      </c>
      <c r="D184" s="1">
        <v>42433</v>
      </c>
      <c r="E184" s="1">
        <v>42463</v>
      </c>
      <c r="F184" s="7">
        <v>0</v>
      </c>
      <c r="G184" s="7">
        <v>0</v>
      </c>
      <c r="I184" t="s">
        <v>30</v>
      </c>
      <c r="K184">
        <v>19999999</v>
      </c>
      <c r="M184" t="s">
        <v>32</v>
      </c>
      <c r="N184" t="s">
        <v>186</v>
      </c>
      <c r="O184" t="s">
        <v>187</v>
      </c>
      <c r="P184" t="s">
        <v>48</v>
      </c>
      <c r="Q184">
        <v>1</v>
      </c>
      <c r="R184" s="7">
        <v>10.39</v>
      </c>
      <c r="S184" s="7">
        <f t="shared" si="12"/>
        <v>10.39</v>
      </c>
      <c r="T184" s="7">
        <f t="shared" si="13"/>
        <v>1.870000000000001</v>
      </c>
      <c r="U184" s="7">
        <v>8.52</v>
      </c>
      <c r="V184" s="7">
        <f t="shared" si="14"/>
        <v>8.52</v>
      </c>
      <c r="W184" s="1">
        <v>42434</v>
      </c>
      <c r="X184" t="s">
        <v>54</v>
      </c>
      <c r="Y184" t="s">
        <v>55</v>
      </c>
      <c r="Z184" t="s">
        <v>56</v>
      </c>
      <c r="AA184" s="1">
        <v>42433</v>
      </c>
      <c r="AB184" t="s">
        <v>1594</v>
      </c>
      <c r="AC184" s="146" t="s">
        <v>2302</v>
      </c>
    </row>
    <row r="185" spans="1:29">
      <c r="A185" t="s">
        <v>27</v>
      </c>
      <c r="B185" t="s">
        <v>28</v>
      </c>
      <c r="C185" t="s">
        <v>1583</v>
      </c>
      <c r="D185" s="1">
        <v>42433</v>
      </c>
      <c r="E185" s="1">
        <v>42463</v>
      </c>
      <c r="F185" s="7">
        <v>0</v>
      </c>
      <c r="G185" s="7">
        <v>0</v>
      </c>
      <c r="I185" t="s">
        <v>30</v>
      </c>
      <c r="K185" t="s">
        <v>94</v>
      </c>
      <c r="M185" t="s">
        <v>32</v>
      </c>
      <c r="N185" t="s">
        <v>186</v>
      </c>
      <c r="O185" t="s">
        <v>187</v>
      </c>
      <c r="P185" t="s">
        <v>48</v>
      </c>
      <c r="Q185">
        <v>1</v>
      </c>
      <c r="R185" s="7">
        <v>10.39</v>
      </c>
      <c r="S185" s="7">
        <f t="shared" si="12"/>
        <v>10.39</v>
      </c>
      <c r="T185" s="7">
        <f t="shared" si="13"/>
        <v>1.870000000000001</v>
      </c>
      <c r="U185" s="7">
        <v>8.52</v>
      </c>
      <c r="V185" s="7">
        <f t="shared" si="14"/>
        <v>8.52</v>
      </c>
      <c r="W185" s="1">
        <v>42434</v>
      </c>
      <c r="X185" t="s">
        <v>1049</v>
      </c>
      <c r="Y185" t="s">
        <v>1050</v>
      </c>
      <c r="Z185" t="s">
        <v>78</v>
      </c>
      <c r="AA185" s="1">
        <v>42433</v>
      </c>
      <c r="AB185" t="s">
        <v>1586</v>
      </c>
      <c r="AC185" s="146" t="s">
        <v>2302</v>
      </c>
    </row>
    <row r="186" spans="1:29">
      <c r="A186" t="s">
        <v>27</v>
      </c>
      <c r="B186" t="s">
        <v>28</v>
      </c>
      <c r="C186" t="s">
        <v>1583</v>
      </c>
      <c r="D186" s="1">
        <v>42433</v>
      </c>
      <c r="E186" s="1">
        <v>42463</v>
      </c>
      <c r="F186" s="7">
        <v>0</v>
      </c>
      <c r="G186" s="7">
        <v>0</v>
      </c>
      <c r="I186" t="s">
        <v>30</v>
      </c>
      <c r="K186" t="s">
        <v>94</v>
      </c>
      <c r="M186" t="s">
        <v>32</v>
      </c>
      <c r="N186" t="s">
        <v>186</v>
      </c>
      <c r="O186" t="s">
        <v>187</v>
      </c>
      <c r="P186" t="s">
        <v>48</v>
      </c>
      <c r="Q186">
        <v>1</v>
      </c>
      <c r="R186" s="7">
        <v>10.39</v>
      </c>
      <c r="S186" s="7">
        <f t="shared" si="12"/>
        <v>10.39</v>
      </c>
      <c r="T186" s="7">
        <f t="shared" si="13"/>
        <v>1.870000000000001</v>
      </c>
      <c r="U186" s="7">
        <v>8.52</v>
      </c>
      <c r="V186" s="7">
        <f t="shared" si="14"/>
        <v>8.52</v>
      </c>
      <c r="W186" s="1">
        <v>42434</v>
      </c>
      <c r="X186" t="s">
        <v>1049</v>
      </c>
      <c r="Y186" t="s">
        <v>1050</v>
      </c>
      <c r="Z186" t="s">
        <v>78</v>
      </c>
      <c r="AA186" s="1">
        <v>42433</v>
      </c>
      <c r="AB186" t="s">
        <v>1590</v>
      </c>
      <c r="AC186" s="146" t="s">
        <v>2302</v>
      </c>
    </row>
    <row r="187" spans="1:29">
      <c r="A187" t="s">
        <v>27</v>
      </c>
      <c r="B187" t="s">
        <v>28</v>
      </c>
      <c r="C187" t="s">
        <v>1583</v>
      </c>
      <c r="D187" s="1">
        <v>42433</v>
      </c>
      <c r="E187" s="1">
        <v>42463</v>
      </c>
      <c r="F187" s="7">
        <v>0</v>
      </c>
      <c r="G187" s="7">
        <v>0</v>
      </c>
      <c r="I187" t="s">
        <v>30</v>
      </c>
      <c r="K187" t="s">
        <v>94</v>
      </c>
      <c r="M187" t="s">
        <v>32</v>
      </c>
      <c r="N187" t="s">
        <v>186</v>
      </c>
      <c r="O187" t="s">
        <v>187</v>
      </c>
      <c r="P187" t="s">
        <v>48</v>
      </c>
      <c r="Q187">
        <v>2</v>
      </c>
      <c r="R187" s="7">
        <v>10.39</v>
      </c>
      <c r="S187" s="7">
        <f t="shared" si="12"/>
        <v>20.78</v>
      </c>
      <c r="T187" s="7">
        <f t="shared" si="13"/>
        <v>3.740000000000002</v>
      </c>
      <c r="U187" s="7">
        <v>8.52</v>
      </c>
      <c r="V187" s="7">
        <f t="shared" si="14"/>
        <v>17.04</v>
      </c>
      <c r="W187" s="1">
        <v>42434</v>
      </c>
      <c r="X187" t="s">
        <v>1049</v>
      </c>
      <c r="Y187" t="s">
        <v>1050</v>
      </c>
      <c r="Z187" t="s">
        <v>78</v>
      </c>
      <c r="AA187" s="1">
        <v>42433</v>
      </c>
      <c r="AB187" t="s">
        <v>1591</v>
      </c>
      <c r="AC187" s="146" t="s">
        <v>2302</v>
      </c>
    </row>
    <row r="188" spans="1:29">
      <c r="A188" t="s">
        <v>27</v>
      </c>
      <c r="B188" t="s">
        <v>28</v>
      </c>
      <c r="C188" t="s">
        <v>1583</v>
      </c>
      <c r="D188" s="1">
        <v>42433</v>
      </c>
      <c r="E188" s="1">
        <v>42463</v>
      </c>
      <c r="F188" s="7">
        <v>0</v>
      </c>
      <c r="G188" s="7">
        <v>0</v>
      </c>
      <c r="I188" t="s">
        <v>30</v>
      </c>
      <c r="K188" t="s">
        <v>94</v>
      </c>
      <c r="M188" t="s">
        <v>32</v>
      </c>
      <c r="N188" t="s">
        <v>186</v>
      </c>
      <c r="O188" t="s">
        <v>187</v>
      </c>
      <c r="P188" t="s">
        <v>48</v>
      </c>
      <c r="Q188">
        <v>1</v>
      </c>
      <c r="R188" s="7">
        <v>10.39</v>
      </c>
      <c r="S188" s="7">
        <f t="shared" si="12"/>
        <v>10.39</v>
      </c>
      <c r="T188" s="7">
        <f t="shared" si="13"/>
        <v>1.870000000000001</v>
      </c>
      <c r="U188" s="7">
        <v>8.52</v>
      </c>
      <c r="V188" s="7">
        <f t="shared" si="14"/>
        <v>8.52</v>
      </c>
      <c r="W188" s="1">
        <v>42434</v>
      </c>
      <c r="X188" t="s">
        <v>1587</v>
      </c>
      <c r="Y188" t="s">
        <v>1588</v>
      </c>
      <c r="Z188" t="s">
        <v>51</v>
      </c>
      <c r="AA188" s="1">
        <v>42433</v>
      </c>
      <c r="AB188" t="s">
        <v>1589</v>
      </c>
      <c r="AC188" s="146" t="s">
        <v>2306</v>
      </c>
    </row>
    <row r="189" spans="1:29">
      <c r="A189" t="s">
        <v>27</v>
      </c>
      <c r="B189" t="s">
        <v>28</v>
      </c>
      <c r="C189" t="s">
        <v>1597</v>
      </c>
      <c r="D189" s="1">
        <v>42434</v>
      </c>
      <c r="E189" s="1">
        <v>42464</v>
      </c>
      <c r="F189" s="7">
        <v>13.85</v>
      </c>
      <c r="G189" s="7">
        <v>0</v>
      </c>
      <c r="I189" t="s">
        <v>30</v>
      </c>
      <c r="K189">
        <v>68089403</v>
      </c>
      <c r="M189" t="s">
        <v>32</v>
      </c>
      <c r="N189" t="s">
        <v>186</v>
      </c>
      <c r="O189" t="s">
        <v>187</v>
      </c>
      <c r="P189" t="s">
        <v>48</v>
      </c>
      <c r="Q189">
        <v>1</v>
      </c>
      <c r="R189" s="7">
        <v>10.39</v>
      </c>
      <c r="S189" s="7">
        <f t="shared" si="12"/>
        <v>10.39</v>
      </c>
      <c r="T189" s="7">
        <f t="shared" si="13"/>
        <v>1.870000000000001</v>
      </c>
      <c r="U189" s="7">
        <v>8.52</v>
      </c>
      <c r="V189" s="7">
        <f t="shared" si="14"/>
        <v>8.52</v>
      </c>
      <c r="W189" s="1">
        <v>42434</v>
      </c>
      <c r="X189" t="s">
        <v>1598</v>
      </c>
      <c r="Y189" t="s">
        <v>1599</v>
      </c>
      <c r="Z189" t="s">
        <v>61</v>
      </c>
      <c r="AA189" s="1">
        <v>42434</v>
      </c>
      <c r="AB189" t="s">
        <v>1600</v>
      </c>
      <c r="AC189" s="146" t="s">
        <v>2302</v>
      </c>
    </row>
    <row r="190" spans="1:29">
      <c r="A190" t="s">
        <v>27</v>
      </c>
      <c r="B190" t="s">
        <v>28</v>
      </c>
      <c r="C190" t="s">
        <v>1597</v>
      </c>
      <c r="D190" s="1">
        <v>42434</v>
      </c>
      <c r="E190" s="1">
        <v>42464</v>
      </c>
      <c r="F190" s="7">
        <v>0</v>
      </c>
      <c r="G190" s="7">
        <v>0</v>
      </c>
      <c r="I190" t="s">
        <v>30</v>
      </c>
      <c r="K190">
        <v>19999999</v>
      </c>
      <c r="M190" t="s">
        <v>32</v>
      </c>
      <c r="N190" t="s">
        <v>46</v>
      </c>
      <c r="O190" t="s">
        <v>47</v>
      </c>
      <c r="P190" t="s">
        <v>48</v>
      </c>
      <c r="Q190">
        <v>1</v>
      </c>
      <c r="R190" s="7">
        <v>6.5</v>
      </c>
      <c r="S190" s="7">
        <f t="shared" si="12"/>
        <v>6.5</v>
      </c>
      <c r="T190" s="7">
        <f t="shared" si="13"/>
        <v>1.17</v>
      </c>
      <c r="U190" s="7">
        <v>5.33</v>
      </c>
      <c r="V190" s="7">
        <f t="shared" si="14"/>
        <v>5.33</v>
      </c>
      <c r="W190" s="1">
        <v>42434</v>
      </c>
      <c r="X190" t="s">
        <v>54</v>
      </c>
      <c r="Y190" t="s">
        <v>55</v>
      </c>
      <c r="Z190" t="s">
        <v>56</v>
      </c>
      <c r="AA190" s="1">
        <v>42434</v>
      </c>
      <c r="AB190" t="s">
        <v>1601</v>
      </c>
      <c r="AC190" s="146" t="s">
        <v>2302</v>
      </c>
    </row>
    <row r="191" spans="1:29">
      <c r="A191" t="s">
        <v>27</v>
      </c>
      <c r="B191" t="s">
        <v>28</v>
      </c>
      <c r="C191" t="s">
        <v>1602</v>
      </c>
      <c r="D191" s="1">
        <v>42435</v>
      </c>
      <c r="E191" s="1">
        <v>42465</v>
      </c>
      <c r="F191" s="7">
        <v>38.85</v>
      </c>
      <c r="G191" s="7">
        <v>0</v>
      </c>
      <c r="I191" t="s">
        <v>30</v>
      </c>
      <c r="K191">
        <v>68101745</v>
      </c>
      <c r="M191" t="s">
        <v>32</v>
      </c>
      <c r="N191" t="s">
        <v>46</v>
      </c>
      <c r="O191" t="s">
        <v>47</v>
      </c>
      <c r="P191" t="s">
        <v>48</v>
      </c>
      <c r="Q191">
        <v>1</v>
      </c>
      <c r="R191" s="7">
        <v>6.5</v>
      </c>
      <c r="S191" s="7">
        <f t="shared" si="12"/>
        <v>6.5</v>
      </c>
      <c r="T191" s="7">
        <f t="shared" si="13"/>
        <v>1.17</v>
      </c>
      <c r="U191" s="7">
        <v>5.33</v>
      </c>
      <c r="V191" s="7">
        <f t="shared" si="14"/>
        <v>5.33</v>
      </c>
      <c r="W191" s="1">
        <v>42441</v>
      </c>
      <c r="X191" t="s">
        <v>59</v>
      </c>
      <c r="Y191" t="s">
        <v>60</v>
      </c>
      <c r="Z191" t="s">
        <v>61</v>
      </c>
      <c r="AA191" s="1">
        <v>42435</v>
      </c>
      <c r="AB191" t="s">
        <v>1603</v>
      </c>
      <c r="AC191" s="146" t="s">
        <v>2302</v>
      </c>
    </row>
    <row r="192" spans="1:29">
      <c r="A192" t="s">
        <v>27</v>
      </c>
      <c r="B192" t="s">
        <v>28</v>
      </c>
      <c r="C192" t="s">
        <v>1602</v>
      </c>
      <c r="D192" s="1">
        <v>42435</v>
      </c>
      <c r="E192" s="1">
        <v>42465</v>
      </c>
      <c r="F192" s="7">
        <v>0</v>
      </c>
      <c r="G192" s="7">
        <v>0</v>
      </c>
      <c r="I192" t="s">
        <v>30</v>
      </c>
      <c r="K192" s="73">
        <v>19999999</v>
      </c>
      <c r="L192" s="73"/>
      <c r="M192" s="73" t="s">
        <v>32</v>
      </c>
      <c r="N192" s="73" t="s">
        <v>46</v>
      </c>
      <c r="O192" s="73" t="s">
        <v>47</v>
      </c>
      <c r="P192" s="73" t="s">
        <v>48</v>
      </c>
      <c r="Q192" s="73">
        <v>1</v>
      </c>
      <c r="R192" s="7">
        <v>6.5</v>
      </c>
      <c r="S192" s="7">
        <f t="shared" si="12"/>
        <v>6.5</v>
      </c>
      <c r="T192" s="7">
        <f t="shared" si="13"/>
        <v>1.17</v>
      </c>
      <c r="U192" s="7">
        <v>5.33</v>
      </c>
      <c r="V192" s="7">
        <f t="shared" si="14"/>
        <v>5.33</v>
      </c>
      <c r="W192" s="78">
        <v>42441</v>
      </c>
      <c r="X192" s="73" t="s">
        <v>54</v>
      </c>
      <c r="Y192" s="73" t="s">
        <v>55</v>
      </c>
      <c r="Z192" t="s">
        <v>56</v>
      </c>
      <c r="AA192" s="1">
        <v>42435</v>
      </c>
      <c r="AB192" t="s">
        <v>1610</v>
      </c>
      <c r="AC192" s="146" t="s">
        <v>2302</v>
      </c>
    </row>
    <row r="193" spans="1:29">
      <c r="A193" t="s">
        <v>27</v>
      </c>
      <c r="B193" t="s">
        <v>28</v>
      </c>
      <c r="C193" t="s">
        <v>1602</v>
      </c>
      <c r="D193" s="1">
        <v>42435</v>
      </c>
      <c r="E193" s="1">
        <v>42465</v>
      </c>
      <c r="F193" s="7">
        <v>0</v>
      </c>
      <c r="G193" s="7">
        <v>0</v>
      </c>
      <c r="I193" t="s">
        <v>30</v>
      </c>
      <c r="K193">
        <v>2574525562813</v>
      </c>
      <c r="M193" t="s">
        <v>32</v>
      </c>
      <c r="N193" t="s">
        <v>46</v>
      </c>
      <c r="O193" t="s">
        <v>47</v>
      </c>
      <c r="P193" t="s">
        <v>48</v>
      </c>
      <c r="Q193">
        <v>1</v>
      </c>
      <c r="R193" s="7">
        <v>6.5</v>
      </c>
      <c r="S193" s="7">
        <f t="shared" si="12"/>
        <v>6.5</v>
      </c>
      <c r="T193" s="7">
        <f t="shared" si="13"/>
        <v>1.17</v>
      </c>
      <c r="U193" s="7">
        <v>5.33</v>
      </c>
      <c r="V193" s="7">
        <f t="shared" si="14"/>
        <v>5.33</v>
      </c>
      <c r="W193" s="1">
        <v>42441</v>
      </c>
      <c r="X193" t="s">
        <v>137</v>
      </c>
      <c r="Y193" t="s">
        <v>138</v>
      </c>
      <c r="Z193" t="s">
        <v>139</v>
      </c>
      <c r="AA193" s="1">
        <v>42435</v>
      </c>
      <c r="AB193" t="s">
        <v>1604</v>
      </c>
      <c r="AC193" s="146" t="s">
        <v>2302</v>
      </c>
    </row>
    <row r="194" spans="1:29">
      <c r="A194" t="s">
        <v>27</v>
      </c>
      <c r="B194" t="s">
        <v>28</v>
      </c>
      <c r="C194" t="s">
        <v>1602</v>
      </c>
      <c r="D194" s="1">
        <v>42435</v>
      </c>
      <c r="E194" s="1">
        <v>42465</v>
      </c>
      <c r="F194" s="7">
        <v>0</v>
      </c>
      <c r="G194" s="7">
        <v>0</v>
      </c>
      <c r="I194" t="s">
        <v>30</v>
      </c>
      <c r="K194" s="73">
        <v>941545500</v>
      </c>
      <c r="L194" s="73"/>
      <c r="M194" s="73" t="s">
        <v>32</v>
      </c>
      <c r="N194" s="73" t="s">
        <v>186</v>
      </c>
      <c r="O194" s="73" t="s">
        <v>187</v>
      </c>
      <c r="P194" s="73" t="s">
        <v>48</v>
      </c>
      <c r="Q194" s="73">
        <v>1</v>
      </c>
      <c r="R194" s="7">
        <v>10.39</v>
      </c>
      <c r="S194" s="7">
        <f t="shared" si="12"/>
        <v>10.39</v>
      </c>
      <c r="T194" s="7">
        <f t="shared" si="13"/>
        <v>1.870000000000001</v>
      </c>
      <c r="U194" s="7">
        <v>8.52</v>
      </c>
      <c r="V194" s="7">
        <f t="shared" si="14"/>
        <v>8.52</v>
      </c>
      <c r="W194" s="78">
        <v>42441</v>
      </c>
      <c r="X194" s="73" t="s">
        <v>1265</v>
      </c>
      <c r="Y194" s="73" t="s">
        <v>1266</v>
      </c>
      <c r="Z194" t="s">
        <v>568</v>
      </c>
      <c r="AA194" s="1">
        <v>42435</v>
      </c>
      <c r="AB194" t="s">
        <v>1605</v>
      </c>
      <c r="AC194" s="146" t="s">
        <v>2302</v>
      </c>
    </row>
    <row r="195" spans="1:29">
      <c r="A195" t="s">
        <v>27</v>
      </c>
      <c r="B195" s="73" t="s">
        <v>28</v>
      </c>
      <c r="C195" s="73" t="s">
        <v>1602</v>
      </c>
      <c r="D195" s="78">
        <v>42435</v>
      </c>
      <c r="E195" s="78">
        <v>42465</v>
      </c>
      <c r="F195" s="7">
        <v>0</v>
      </c>
      <c r="G195" s="7">
        <v>0</v>
      </c>
      <c r="I195" t="s">
        <v>30</v>
      </c>
      <c r="K195">
        <v>941550900</v>
      </c>
      <c r="M195" t="s">
        <v>32</v>
      </c>
      <c r="N195" t="s">
        <v>186</v>
      </c>
      <c r="O195" t="s">
        <v>187</v>
      </c>
      <c r="P195" t="s">
        <v>48</v>
      </c>
      <c r="Q195">
        <v>1</v>
      </c>
      <c r="R195" s="7">
        <v>10.39</v>
      </c>
      <c r="S195" s="7">
        <f t="shared" si="12"/>
        <v>10.39</v>
      </c>
      <c r="T195" s="7">
        <f t="shared" si="13"/>
        <v>1.870000000000001</v>
      </c>
      <c r="U195" s="7">
        <v>8.52</v>
      </c>
      <c r="V195" s="7">
        <f t="shared" si="14"/>
        <v>8.52</v>
      </c>
      <c r="W195" s="1">
        <v>42441</v>
      </c>
      <c r="X195" t="s">
        <v>1265</v>
      </c>
      <c r="Y195" t="s">
        <v>1266</v>
      </c>
      <c r="Z195" t="s">
        <v>568</v>
      </c>
      <c r="AA195" s="1">
        <v>42435</v>
      </c>
      <c r="AB195" t="s">
        <v>1609</v>
      </c>
      <c r="AC195" s="146" t="s">
        <v>2302</v>
      </c>
    </row>
    <row r="196" spans="1:29">
      <c r="A196" t="s">
        <v>27</v>
      </c>
      <c r="B196" t="s">
        <v>28</v>
      </c>
      <c r="C196" t="s">
        <v>1602</v>
      </c>
      <c r="D196" s="1">
        <v>42435</v>
      </c>
      <c r="E196" s="1">
        <v>42465</v>
      </c>
      <c r="F196" s="7">
        <v>0</v>
      </c>
      <c r="G196" s="7">
        <v>0</v>
      </c>
      <c r="I196" t="s">
        <v>30</v>
      </c>
      <c r="K196">
        <v>68119616</v>
      </c>
      <c r="M196" t="s">
        <v>32</v>
      </c>
      <c r="N196" t="s">
        <v>172</v>
      </c>
      <c r="O196" t="s">
        <v>173</v>
      </c>
      <c r="P196" t="s">
        <v>174</v>
      </c>
      <c r="Q196">
        <v>1</v>
      </c>
      <c r="R196" s="7">
        <v>7.1</v>
      </c>
      <c r="S196" s="7">
        <f t="shared" si="12"/>
        <v>7.1</v>
      </c>
      <c r="T196" s="7">
        <f t="shared" si="13"/>
        <v>1.2799999999999994</v>
      </c>
      <c r="U196" s="7">
        <v>5.82</v>
      </c>
      <c r="V196" s="7">
        <f t="shared" si="14"/>
        <v>5.82</v>
      </c>
      <c r="W196" s="1">
        <v>42441</v>
      </c>
      <c r="X196" t="s">
        <v>1606</v>
      </c>
      <c r="Y196" t="s">
        <v>1607</v>
      </c>
      <c r="Z196" t="s">
        <v>61</v>
      </c>
      <c r="AA196" s="1">
        <v>42435</v>
      </c>
      <c r="AB196" t="s">
        <v>1608</v>
      </c>
      <c r="AC196" s="146" t="s">
        <v>2302</v>
      </c>
    </row>
    <row r="197" spans="1:29">
      <c r="A197" t="s">
        <v>27</v>
      </c>
      <c r="B197" t="s">
        <v>28</v>
      </c>
      <c r="C197" t="s">
        <v>1613</v>
      </c>
      <c r="D197" s="1">
        <v>42436</v>
      </c>
      <c r="E197" s="1">
        <v>42466</v>
      </c>
      <c r="F197" s="7">
        <v>8.52</v>
      </c>
      <c r="G197" s="7">
        <v>0</v>
      </c>
      <c r="I197" t="s">
        <v>30</v>
      </c>
      <c r="K197" t="s">
        <v>94</v>
      </c>
      <c r="M197" t="s">
        <v>32</v>
      </c>
      <c r="N197" t="s">
        <v>186</v>
      </c>
      <c r="O197" t="s">
        <v>187</v>
      </c>
      <c r="P197" t="s">
        <v>48</v>
      </c>
      <c r="Q197">
        <v>1</v>
      </c>
      <c r="R197" s="7">
        <v>10.39</v>
      </c>
      <c r="S197" s="7">
        <f t="shared" si="12"/>
        <v>10.39</v>
      </c>
      <c r="T197" s="7">
        <f t="shared" si="13"/>
        <v>1.870000000000001</v>
      </c>
      <c r="U197" s="7">
        <v>8.52</v>
      </c>
      <c r="V197" s="7">
        <f t="shared" si="14"/>
        <v>8.52</v>
      </c>
      <c r="W197" s="1">
        <v>42441</v>
      </c>
      <c r="X197" t="s">
        <v>1008</v>
      </c>
      <c r="Y197" t="s">
        <v>1009</v>
      </c>
      <c r="Z197" t="s">
        <v>51</v>
      </c>
      <c r="AA197" s="1">
        <v>42436</v>
      </c>
      <c r="AB197" t="s">
        <v>1614</v>
      </c>
      <c r="AC197" s="146" t="s">
        <v>2305</v>
      </c>
    </row>
    <row r="198" spans="1:29">
      <c r="A198" t="s">
        <v>27</v>
      </c>
      <c r="B198" t="s">
        <v>28</v>
      </c>
      <c r="C198" t="s">
        <v>1615</v>
      </c>
      <c r="D198" s="1">
        <v>42436</v>
      </c>
      <c r="E198" s="1">
        <v>42466</v>
      </c>
      <c r="F198" s="7">
        <v>105.78</v>
      </c>
      <c r="G198" s="7">
        <v>0</v>
      </c>
      <c r="I198" t="s">
        <v>30</v>
      </c>
      <c r="K198">
        <v>1178271653</v>
      </c>
      <c r="M198" t="s">
        <v>32</v>
      </c>
      <c r="N198" t="s">
        <v>46</v>
      </c>
      <c r="O198" t="s">
        <v>47</v>
      </c>
      <c r="P198" t="s">
        <v>48</v>
      </c>
      <c r="Q198">
        <v>1</v>
      </c>
      <c r="R198" s="7">
        <v>6.5</v>
      </c>
      <c r="S198" s="7">
        <f t="shared" si="12"/>
        <v>6.5</v>
      </c>
      <c r="T198" s="7">
        <f t="shared" si="13"/>
        <v>1.17</v>
      </c>
      <c r="U198" s="7">
        <v>5.33</v>
      </c>
      <c r="V198" s="7">
        <f t="shared" si="14"/>
        <v>5.33</v>
      </c>
      <c r="W198" s="1">
        <v>42441</v>
      </c>
      <c r="X198" t="s">
        <v>232</v>
      </c>
      <c r="Y198" t="s">
        <v>233</v>
      </c>
      <c r="Z198" t="s">
        <v>139</v>
      </c>
      <c r="AA198" s="1">
        <v>42436</v>
      </c>
      <c r="AB198" t="s">
        <v>1616</v>
      </c>
      <c r="AC198" s="146" t="s">
        <v>2302</v>
      </c>
    </row>
    <row r="199" spans="1:29">
      <c r="A199" t="s">
        <v>27</v>
      </c>
      <c r="B199" t="s">
        <v>28</v>
      </c>
      <c r="C199" t="s">
        <v>1615</v>
      </c>
      <c r="D199" s="1">
        <v>42436</v>
      </c>
      <c r="E199" s="1">
        <v>42466</v>
      </c>
      <c r="F199" s="7">
        <v>0</v>
      </c>
      <c r="G199" s="7">
        <v>0</v>
      </c>
      <c r="I199" t="s">
        <v>30</v>
      </c>
      <c r="K199">
        <v>68125573</v>
      </c>
      <c r="M199" t="s">
        <v>32</v>
      </c>
      <c r="N199" t="s">
        <v>33</v>
      </c>
      <c r="O199" t="s">
        <v>34</v>
      </c>
      <c r="P199" t="s">
        <v>35</v>
      </c>
      <c r="Q199">
        <v>1</v>
      </c>
      <c r="R199" s="7">
        <v>6.4</v>
      </c>
      <c r="S199" s="7">
        <f t="shared" si="12"/>
        <v>6.4</v>
      </c>
      <c r="T199" s="7">
        <f t="shared" si="13"/>
        <v>1.1500000000000004</v>
      </c>
      <c r="U199" s="7">
        <v>5.25</v>
      </c>
      <c r="V199" s="7">
        <f t="shared" si="14"/>
        <v>5.25</v>
      </c>
      <c r="W199" s="1">
        <v>42441</v>
      </c>
      <c r="X199" t="s">
        <v>63</v>
      </c>
      <c r="Y199" t="s">
        <v>64</v>
      </c>
      <c r="Z199" t="s">
        <v>61</v>
      </c>
      <c r="AA199" s="1">
        <v>42436</v>
      </c>
      <c r="AB199" t="s">
        <v>1618</v>
      </c>
      <c r="AC199" s="146" t="s">
        <v>2302</v>
      </c>
    </row>
    <row r="200" spans="1:29">
      <c r="A200" t="s">
        <v>27</v>
      </c>
      <c r="B200" t="s">
        <v>28</v>
      </c>
      <c r="C200" t="s">
        <v>1615</v>
      </c>
      <c r="D200" s="1">
        <v>42436</v>
      </c>
      <c r="E200" s="1">
        <v>42466</v>
      </c>
      <c r="F200" s="7">
        <v>0</v>
      </c>
      <c r="G200" s="7">
        <v>0</v>
      </c>
      <c r="I200" t="s">
        <v>30</v>
      </c>
      <c r="K200">
        <v>30716</v>
      </c>
      <c r="M200" t="s">
        <v>32</v>
      </c>
      <c r="N200" t="s">
        <v>46</v>
      </c>
      <c r="O200" t="s">
        <v>47</v>
      </c>
      <c r="P200" t="s">
        <v>48</v>
      </c>
      <c r="Q200">
        <v>1</v>
      </c>
      <c r="R200" s="7">
        <v>6.5</v>
      </c>
      <c r="S200" s="7">
        <f t="shared" si="12"/>
        <v>6.5</v>
      </c>
      <c r="T200" s="7">
        <f t="shared" si="13"/>
        <v>1.17</v>
      </c>
      <c r="U200" s="7">
        <v>5.33</v>
      </c>
      <c r="V200" s="7">
        <f t="shared" si="14"/>
        <v>5.33</v>
      </c>
      <c r="W200" s="1">
        <v>42441</v>
      </c>
      <c r="X200" t="s">
        <v>1104</v>
      </c>
      <c r="Y200" t="s">
        <v>1105</v>
      </c>
      <c r="Z200" t="s">
        <v>38</v>
      </c>
      <c r="AA200" s="1">
        <v>42436</v>
      </c>
      <c r="AB200" t="s">
        <v>1622</v>
      </c>
      <c r="AC200" s="146" t="s">
        <v>2302</v>
      </c>
    </row>
    <row r="201" spans="1:29">
      <c r="A201" t="s">
        <v>27</v>
      </c>
      <c r="B201" t="s">
        <v>28</v>
      </c>
      <c r="C201" t="s">
        <v>1615</v>
      </c>
      <c r="D201" s="1">
        <v>42436</v>
      </c>
      <c r="E201" s="1">
        <v>42466</v>
      </c>
      <c r="F201" s="7">
        <v>0</v>
      </c>
      <c r="G201" s="7">
        <v>0</v>
      </c>
      <c r="I201" t="s">
        <v>30</v>
      </c>
      <c r="K201" t="s">
        <v>1631</v>
      </c>
      <c r="M201" t="s">
        <v>32</v>
      </c>
      <c r="N201" t="s">
        <v>186</v>
      </c>
      <c r="O201" t="s">
        <v>187</v>
      </c>
      <c r="P201" t="s">
        <v>48</v>
      </c>
      <c r="Q201">
        <v>1</v>
      </c>
      <c r="R201" s="7">
        <v>10.39</v>
      </c>
      <c r="S201" s="7">
        <f t="shared" si="12"/>
        <v>10.39</v>
      </c>
      <c r="T201" s="7">
        <f t="shared" si="13"/>
        <v>1.870000000000001</v>
      </c>
      <c r="U201" s="7">
        <v>8.52</v>
      </c>
      <c r="V201" s="7">
        <f t="shared" si="14"/>
        <v>8.52</v>
      </c>
      <c r="W201" s="1">
        <v>42441</v>
      </c>
      <c r="X201" t="s">
        <v>783</v>
      </c>
      <c r="Y201" t="s">
        <v>784</v>
      </c>
      <c r="Z201" t="s">
        <v>38</v>
      </c>
      <c r="AA201" s="1">
        <v>42436</v>
      </c>
      <c r="AB201" t="s">
        <v>1632</v>
      </c>
      <c r="AC201" s="146" t="s">
        <v>2302</v>
      </c>
    </row>
    <row r="202" spans="1:29">
      <c r="A202" t="s">
        <v>27</v>
      </c>
      <c r="B202" t="s">
        <v>28</v>
      </c>
      <c r="C202" t="s">
        <v>1615</v>
      </c>
      <c r="D202" s="1">
        <v>42436</v>
      </c>
      <c r="E202" s="1">
        <v>42466</v>
      </c>
      <c r="F202" s="7">
        <v>0</v>
      </c>
      <c r="G202" s="7">
        <v>0</v>
      </c>
      <c r="I202" t="s">
        <v>30</v>
      </c>
      <c r="K202" t="s">
        <v>1627</v>
      </c>
      <c r="M202" t="s">
        <v>32</v>
      </c>
      <c r="N202" t="s">
        <v>186</v>
      </c>
      <c r="O202" t="s">
        <v>187</v>
      </c>
      <c r="P202" t="s">
        <v>48</v>
      </c>
      <c r="Q202">
        <v>1</v>
      </c>
      <c r="R202" s="7">
        <v>10.39</v>
      </c>
      <c r="S202" s="7">
        <f t="shared" si="12"/>
        <v>10.39</v>
      </c>
      <c r="T202" s="7">
        <f t="shared" si="13"/>
        <v>1.870000000000001</v>
      </c>
      <c r="U202" s="7">
        <v>8.52</v>
      </c>
      <c r="V202" s="7">
        <f t="shared" si="14"/>
        <v>8.52</v>
      </c>
      <c r="W202" s="1">
        <v>42441</v>
      </c>
      <c r="X202" t="s">
        <v>1014</v>
      </c>
      <c r="Y202" t="s">
        <v>1015</v>
      </c>
      <c r="Z202" t="s">
        <v>38</v>
      </c>
      <c r="AA202" s="1">
        <v>42436</v>
      </c>
      <c r="AB202" t="s">
        <v>1628</v>
      </c>
      <c r="AC202" s="146" t="s">
        <v>2302</v>
      </c>
    </row>
    <row r="203" spans="1:29">
      <c r="A203" t="s">
        <v>27</v>
      </c>
      <c r="B203" t="s">
        <v>28</v>
      </c>
      <c r="C203" t="s">
        <v>1615</v>
      </c>
      <c r="D203" s="1">
        <v>42436</v>
      </c>
      <c r="E203" s="1">
        <v>42466</v>
      </c>
      <c r="F203" s="7">
        <v>0</v>
      </c>
      <c r="G203" s="7">
        <v>0</v>
      </c>
      <c r="I203" t="s">
        <v>30</v>
      </c>
      <c r="M203" t="s">
        <v>32</v>
      </c>
      <c r="N203" t="s">
        <v>186</v>
      </c>
      <c r="O203" t="s">
        <v>187</v>
      </c>
      <c r="P203" t="s">
        <v>48</v>
      </c>
      <c r="Q203">
        <v>1</v>
      </c>
      <c r="R203" s="7">
        <v>10.39</v>
      </c>
      <c r="S203" s="7">
        <f t="shared" si="12"/>
        <v>10.39</v>
      </c>
      <c r="T203" s="7">
        <f t="shared" si="13"/>
        <v>1.870000000000001</v>
      </c>
      <c r="U203" s="7">
        <v>8.52</v>
      </c>
      <c r="V203" s="7">
        <f t="shared" si="14"/>
        <v>8.52</v>
      </c>
      <c r="W203" s="1">
        <v>42441</v>
      </c>
      <c r="X203" t="s">
        <v>1111</v>
      </c>
      <c r="Y203" t="s">
        <v>1112</v>
      </c>
      <c r="Z203" t="s">
        <v>38</v>
      </c>
      <c r="AA203" s="1">
        <v>42436</v>
      </c>
      <c r="AB203" t="s">
        <v>1624</v>
      </c>
      <c r="AC203" s="146" t="s">
        <v>2302</v>
      </c>
    </row>
    <row r="204" spans="1:29">
      <c r="A204" t="s">
        <v>27</v>
      </c>
      <c r="B204" t="s">
        <v>28</v>
      </c>
      <c r="C204" t="s">
        <v>1615</v>
      </c>
      <c r="D204" s="1">
        <v>42436</v>
      </c>
      <c r="E204" s="1">
        <v>42466</v>
      </c>
      <c r="F204" s="7">
        <v>0</v>
      </c>
      <c r="G204" s="7">
        <v>0</v>
      </c>
      <c r="I204" t="s">
        <v>30</v>
      </c>
      <c r="K204">
        <v>975975</v>
      </c>
      <c r="M204" t="s">
        <v>32</v>
      </c>
      <c r="N204" t="s">
        <v>186</v>
      </c>
      <c r="O204" t="s">
        <v>187</v>
      </c>
      <c r="P204" t="s">
        <v>48</v>
      </c>
      <c r="Q204">
        <v>1</v>
      </c>
      <c r="R204" s="7">
        <v>10.39</v>
      </c>
      <c r="S204" s="7">
        <f t="shared" si="12"/>
        <v>10.39</v>
      </c>
      <c r="T204" s="7">
        <f t="shared" si="13"/>
        <v>1.870000000000001</v>
      </c>
      <c r="U204" s="7">
        <v>8.52</v>
      </c>
      <c r="V204" s="7">
        <f t="shared" si="14"/>
        <v>8.52</v>
      </c>
      <c r="W204" s="1">
        <v>42441</v>
      </c>
      <c r="X204" t="s">
        <v>786</v>
      </c>
      <c r="Y204" t="s">
        <v>787</v>
      </c>
      <c r="Z204" t="s">
        <v>38</v>
      </c>
      <c r="AA204" s="1">
        <v>42436</v>
      </c>
      <c r="AB204" t="s">
        <v>1633</v>
      </c>
      <c r="AC204" s="146" t="s">
        <v>2302</v>
      </c>
    </row>
    <row r="205" spans="1:29">
      <c r="A205" t="s">
        <v>27</v>
      </c>
      <c r="B205" t="s">
        <v>28</v>
      </c>
      <c r="C205" t="s">
        <v>1615</v>
      </c>
      <c r="D205" s="1">
        <v>42436</v>
      </c>
      <c r="E205" s="1">
        <v>42466</v>
      </c>
      <c r="F205" s="7">
        <v>0</v>
      </c>
      <c r="G205" s="7">
        <v>0</v>
      </c>
      <c r="I205" t="s">
        <v>30</v>
      </c>
      <c r="K205" t="s">
        <v>1625</v>
      </c>
      <c r="M205" t="s">
        <v>32</v>
      </c>
      <c r="N205" t="s">
        <v>186</v>
      </c>
      <c r="O205" t="s">
        <v>187</v>
      </c>
      <c r="P205" t="s">
        <v>48</v>
      </c>
      <c r="Q205">
        <v>1</v>
      </c>
      <c r="R205" s="7">
        <v>10.39</v>
      </c>
      <c r="S205" s="7">
        <f t="shared" si="12"/>
        <v>10.39</v>
      </c>
      <c r="T205" s="7">
        <f t="shared" si="13"/>
        <v>1.870000000000001</v>
      </c>
      <c r="U205" s="7">
        <v>8.52</v>
      </c>
      <c r="V205" s="7">
        <f t="shared" si="14"/>
        <v>8.52</v>
      </c>
      <c r="W205" s="1">
        <v>42441</v>
      </c>
      <c r="X205" t="s">
        <v>1410</v>
      </c>
      <c r="Y205" t="s">
        <v>1411</v>
      </c>
      <c r="Z205" t="s">
        <v>38</v>
      </c>
      <c r="AA205" s="1">
        <v>42436</v>
      </c>
      <c r="AB205" t="s">
        <v>1626</v>
      </c>
      <c r="AC205" s="146" t="s">
        <v>2302</v>
      </c>
    </row>
    <row r="206" spans="1:29">
      <c r="A206" t="s">
        <v>27</v>
      </c>
      <c r="B206" t="s">
        <v>28</v>
      </c>
      <c r="C206" t="s">
        <v>1615</v>
      </c>
      <c r="D206" s="1">
        <v>42436</v>
      </c>
      <c r="E206" s="1">
        <v>42466</v>
      </c>
      <c r="F206" s="7">
        <v>0</v>
      </c>
      <c r="G206" s="7">
        <v>0</v>
      </c>
      <c r="I206" t="s">
        <v>30</v>
      </c>
      <c r="K206">
        <v>68123809</v>
      </c>
      <c r="M206" t="s">
        <v>32</v>
      </c>
      <c r="N206" t="s">
        <v>46</v>
      </c>
      <c r="O206" t="s">
        <v>47</v>
      </c>
      <c r="P206" t="s">
        <v>48</v>
      </c>
      <c r="Q206">
        <v>1</v>
      </c>
      <c r="R206" s="7">
        <v>6.5</v>
      </c>
      <c r="S206" s="7">
        <f t="shared" si="12"/>
        <v>6.5</v>
      </c>
      <c r="T206" s="7">
        <f t="shared" si="13"/>
        <v>1.17</v>
      </c>
      <c r="U206" s="7">
        <v>5.33</v>
      </c>
      <c r="V206" s="7">
        <f t="shared" si="14"/>
        <v>5.33</v>
      </c>
      <c r="W206" s="1">
        <v>42441</v>
      </c>
      <c r="X206" t="s">
        <v>169</v>
      </c>
      <c r="Y206" t="s">
        <v>170</v>
      </c>
      <c r="Z206" t="s">
        <v>61</v>
      </c>
      <c r="AA206" s="1">
        <v>42436</v>
      </c>
      <c r="AB206" t="s">
        <v>1617</v>
      </c>
      <c r="AC206" s="146" t="s">
        <v>2302</v>
      </c>
    </row>
    <row r="207" spans="1:29">
      <c r="A207" t="s">
        <v>27</v>
      </c>
      <c r="B207" t="s">
        <v>28</v>
      </c>
      <c r="C207" t="s">
        <v>1615</v>
      </c>
      <c r="D207" s="1">
        <v>42436</v>
      </c>
      <c r="E207" s="1">
        <v>42466</v>
      </c>
      <c r="F207" s="7">
        <v>0</v>
      </c>
      <c r="G207" s="7">
        <v>0</v>
      </c>
      <c r="I207" t="s">
        <v>30</v>
      </c>
      <c r="K207">
        <v>68128377</v>
      </c>
      <c r="M207" t="s">
        <v>32</v>
      </c>
      <c r="N207" t="s">
        <v>46</v>
      </c>
      <c r="O207" t="s">
        <v>47</v>
      </c>
      <c r="P207" t="s">
        <v>48</v>
      </c>
      <c r="Q207">
        <v>1</v>
      </c>
      <c r="R207" s="7">
        <v>6.5</v>
      </c>
      <c r="S207" s="7">
        <f t="shared" si="12"/>
        <v>6.5</v>
      </c>
      <c r="T207" s="7">
        <f t="shared" si="13"/>
        <v>1.17</v>
      </c>
      <c r="U207" s="7">
        <v>5.33</v>
      </c>
      <c r="V207" s="7">
        <f t="shared" si="14"/>
        <v>5.33</v>
      </c>
      <c r="W207" s="1">
        <v>42441</v>
      </c>
      <c r="X207" t="s">
        <v>769</v>
      </c>
      <c r="Y207" t="s">
        <v>770</v>
      </c>
      <c r="Z207" t="s">
        <v>61</v>
      </c>
      <c r="AA207" s="1">
        <v>42436</v>
      </c>
      <c r="AB207" t="s">
        <v>1619</v>
      </c>
      <c r="AC207" s="146" t="s">
        <v>2302</v>
      </c>
    </row>
    <row r="208" spans="1:29">
      <c r="A208" t="s">
        <v>27</v>
      </c>
      <c r="B208" t="s">
        <v>28</v>
      </c>
      <c r="C208" t="s">
        <v>1615</v>
      </c>
      <c r="D208" s="1">
        <v>42436</v>
      </c>
      <c r="E208" s="1">
        <v>42466</v>
      </c>
      <c r="F208" s="7">
        <v>0</v>
      </c>
      <c r="G208" s="7">
        <v>0</v>
      </c>
      <c r="I208" t="s">
        <v>30</v>
      </c>
      <c r="K208" t="s">
        <v>94</v>
      </c>
      <c r="M208" t="s">
        <v>32</v>
      </c>
      <c r="N208" t="s">
        <v>306</v>
      </c>
      <c r="O208" t="s">
        <v>307</v>
      </c>
      <c r="P208" t="s">
        <v>308</v>
      </c>
      <c r="Q208">
        <v>1</v>
      </c>
      <c r="R208" s="7">
        <v>7.75</v>
      </c>
      <c r="S208" s="7">
        <f t="shared" si="12"/>
        <v>7.75</v>
      </c>
      <c r="T208" s="7">
        <f t="shared" si="13"/>
        <v>1.3899999999999997</v>
      </c>
      <c r="U208" s="7">
        <v>6.36</v>
      </c>
      <c r="V208" s="7">
        <f t="shared" si="14"/>
        <v>6.36</v>
      </c>
      <c r="W208" s="1">
        <v>42441</v>
      </c>
      <c r="X208" t="s">
        <v>534</v>
      </c>
      <c r="Y208" t="s">
        <v>535</v>
      </c>
      <c r="Z208" t="s">
        <v>291</v>
      </c>
      <c r="AA208" s="1">
        <v>42436</v>
      </c>
      <c r="AB208" t="s">
        <v>1629</v>
      </c>
      <c r="AC208" s="146" t="s">
        <v>2302</v>
      </c>
    </row>
    <row r="209" spans="1:29">
      <c r="A209" t="s">
        <v>27</v>
      </c>
      <c r="B209" t="s">
        <v>28</v>
      </c>
      <c r="C209" t="s">
        <v>1615</v>
      </c>
      <c r="D209" s="1">
        <v>42436</v>
      </c>
      <c r="E209" s="1">
        <v>42466</v>
      </c>
      <c r="F209" s="7">
        <v>0</v>
      </c>
      <c r="G209" s="7">
        <v>0</v>
      </c>
      <c r="I209" t="s">
        <v>30</v>
      </c>
      <c r="K209" t="s">
        <v>94</v>
      </c>
      <c r="M209" t="s">
        <v>32</v>
      </c>
      <c r="N209" t="s">
        <v>186</v>
      </c>
      <c r="O209" t="s">
        <v>187</v>
      </c>
      <c r="P209" t="s">
        <v>48</v>
      </c>
      <c r="Q209">
        <v>1</v>
      </c>
      <c r="R209" s="7">
        <v>10.39</v>
      </c>
      <c r="S209" s="7">
        <f t="shared" si="12"/>
        <v>10.39</v>
      </c>
      <c r="T209" s="7">
        <f t="shared" si="13"/>
        <v>1.870000000000001</v>
      </c>
      <c r="U209" s="7">
        <v>8.52</v>
      </c>
      <c r="V209" s="7">
        <f t="shared" si="14"/>
        <v>8.52</v>
      </c>
      <c r="W209" s="1">
        <v>42441</v>
      </c>
      <c r="X209" t="s">
        <v>188</v>
      </c>
      <c r="Y209" t="s">
        <v>189</v>
      </c>
      <c r="Z209" t="s">
        <v>51</v>
      </c>
      <c r="AA209" s="1">
        <v>42436</v>
      </c>
      <c r="AB209" t="s">
        <v>1623</v>
      </c>
      <c r="AC209" s="146" t="s">
        <v>2303</v>
      </c>
    </row>
    <row r="210" spans="1:29">
      <c r="A210" t="s">
        <v>27</v>
      </c>
      <c r="B210" t="s">
        <v>28</v>
      </c>
      <c r="C210" t="s">
        <v>1615</v>
      </c>
      <c r="D210" s="1">
        <v>42436</v>
      </c>
      <c r="E210" s="1">
        <v>42466</v>
      </c>
      <c r="F210" s="7">
        <v>0</v>
      </c>
      <c r="G210" s="7">
        <v>0</v>
      </c>
      <c r="I210" t="s">
        <v>30</v>
      </c>
      <c r="K210">
        <v>68129117</v>
      </c>
      <c r="M210" t="s">
        <v>32</v>
      </c>
      <c r="N210" t="s">
        <v>172</v>
      </c>
      <c r="O210" t="s">
        <v>173</v>
      </c>
      <c r="P210" t="s">
        <v>174</v>
      </c>
      <c r="Q210">
        <v>1</v>
      </c>
      <c r="R210" s="7">
        <v>7.1</v>
      </c>
      <c r="S210" s="7">
        <f t="shared" si="12"/>
        <v>7.1</v>
      </c>
      <c r="T210" s="7">
        <f t="shared" si="13"/>
        <v>1.2799999999999994</v>
      </c>
      <c r="U210" s="7">
        <v>5.82</v>
      </c>
      <c r="V210" s="7">
        <f t="shared" si="14"/>
        <v>5.82</v>
      </c>
      <c r="W210" s="1">
        <v>42441</v>
      </c>
      <c r="X210" t="s">
        <v>160</v>
      </c>
      <c r="Y210" t="s">
        <v>161</v>
      </c>
      <c r="Z210" t="s">
        <v>61</v>
      </c>
      <c r="AA210" s="1">
        <v>42436</v>
      </c>
      <c r="AB210" t="s">
        <v>1620</v>
      </c>
      <c r="AC210" s="146" t="s">
        <v>2302</v>
      </c>
    </row>
    <row r="211" spans="1:29">
      <c r="A211" t="s">
        <v>27</v>
      </c>
      <c r="B211" t="s">
        <v>28</v>
      </c>
      <c r="C211" t="s">
        <v>1615</v>
      </c>
      <c r="D211" s="1">
        <v>42436</v>
      </c>
      <c r="E211" s="1">
        <v>42466</v>
      </c>
      <c r="F211" s="7">
        <v>0</v>
      </c>
      <c r="G211" s="7">
        <v>0</v>
      </c>
      <c r="I211" t="s">
        <v>30</v>
      </c>
      <c r="K211" t="s">
        <v>45</v>
      </c>
      <c r="M211" t="s">
        <v>32</v>
      </c>
      <c r="N211" t="s">
        <v>46</v>
      </c>
      <c r="O211" t="s">
        <v>47</v>
      </c>
      <c r="P211" t="s">
        <v>48</v>
      </c>
      <c r="Q211">
        <v>2</v>
      </c>
      <c r="R211" s="7">
        <v>6.5</v>
      </c>
      <c r="S211" s="7">
        <f t="shared" si="12"/>
        <v>13</v>
      </c>
      <c r="T211" s="7">
        <f t="shared" si="13"/>
        <v>2.34</v>
      </c>
      <c r="U211" s="7">
        <v>5.33</v>
      </c>
      <c r="V211" s="7">
        <f t="shared" si="14"/>
        <v>10.66</v>
      </c>
      <c r="W211" s="1">
        <v>42441</v>
      </c>
      <c r="X211" t="s">
        <v>242</v>
      </c>
      <c r="Y211" t="s">
        <v>243</v>
      </c>
      <c r="Z211" t="s">
        <v>38</v>
      </c>
      <c r="AA211" s="1">
        <v>42436</v>
      </c>
      <c r="AB211" t="s">
        <v>1630</v>
      </c>
      <c r="AC211" s="146" t="s">
        <v>2302</v>
      </c>
    </row>
    <row r="212" spans="1:29">
      <c r="A212" t="s">
        <v>27</v>
      </c>
      <c r="B212" t="s">
        <v>28</v>
      </c>
      <c r="C212" t="s">
        <v>1615</v>
      </c>
      <c r="D212" s="1">
        <v>42436</v>
      </c>
      <c r="E212" s="1">
        <v>42466</v>
      </c>
      <c r="F212" s="7">
        <v>0</v>
      </c>
      <c r="G212" s="7">
        <v>0</v>
      </c>
      <c r="I212" t="s">
        <v>30</v>
      </c>
      <c r="K212">
        <v>68131954</v>
      </c>
      <c r="M212" t="s">
        <v>32</v>
      </c>
      <c r="N212" t="s">
        <v>33</v>
      </c>
      <c r="O212" t="s">
        <v>34</v>
      </c>
      <c r="P212" t="s">
        <v>35</v>
      </c>
      <c r="Q212">
        <v>1</v>
      </c>
      <c r="R212" s="7">
        <v>6.4</v>
      </c>
      <c r="S212" s="7">
        <f t="shared" si="12"/>
        <v>6.4</v>
      </c>
      <c r="T212" s="7">
        <f t="shared" si="13"/>
        <v>1.1500000000000004</v>
      </c>
      <c r="U212" s="7">
        <v>5.25</v>
      </c>
      <c r="V212" s="7">
        <f t="shared" si="14"/>
        <v>5.25</v>
      </c>
      <c r="W212" s="1">
        <v>42441</v>
      </c>
      <c r="X212" t="s">
        <v>1598</v>
      </c>
      <c r="Y212" t="s">
        <v>1599</v>
      </c>
      <c r="Z212" t="s">
        <v>61</v>
      </c>
      <c r="AA212" s="1">
        <v>42436</v>
      </c>
      <c r="AB212" t="s">
        <v>1621</v>
      </c>
      <c r="AC212" s="146" t="s">
        <v>2302</v>
      </c>
    </row>
    <row r="213" spans="1:29">
      <c r="A213" t="s">
        <v>27</v>
      </c>
      <c r="B213" t="s">
        <v>28</v>
      </c>
      <c r="C213" t="s">
        <v>1637</v>
      </c>
      <c r="D213" s="1">
        <v>42437</v>
      </c>
      <c r="E213" s="1">
        <v>42467</v>
      </c>
      <c r="F213" s="7">
        <v>40.42</v>
      </c>
      <c r="G213" s="7">
        <v>0</v>
      </c>
      <c r="I213" t="s">
        <v>30</v>
      </c>
      <c r="K213" t="s">
        <v>45</v>
      </c>
      <c r="M213" t="s">
        <v>32</v>
      </c>
      <c r="N213" t="s">
        <v>33</v>
      </c>
      <c r="O213" t="s">
        <v>34</v>
      </c>
      <c r="P213" t="s">
        <v>35</v>
      </c>
      <c r="Q213">
        <v>1</v>
      </c>
      <c r="R213" s="7">
        <v>6.4</v>
      </c>
      <c r="S213" s="7">
        <f t="shared" si="12"/>
        <v>6.4</v>
      </c>
      <c r="T213" s="7">
        <f t="shared" si="13"/>
        <v>1.1500000000000004</v>
      </c>
      <c r="U213" s="7">
        <v>5.25</v>
      </c>
      <c r="V213" s="7">
        <f t="shared" si="14"/>
        <v>5.25</v>
      </c>
      <c r="W213" s="1">
        <v>42441</v>
      </c>
      <c r="X213" t="s">
        <v>49</v>
      </c>
      <c r="Y213" t="s">
        <v>50</v>
      </c>
      <c r="Z213" t="s">
        <v>51</v>
      </c>
      <c r="AA213" s="1">
        <v>42437</v>
      </c>
      <c r="AB213" t="s">
        <v>1638</v>
      </c>
      <c r="AC213" s="146" t="s">
        <v>2304</v>
      </c>
    </row>
    <row r="214" spans="1:29">
      <c r="A214" t="s">
        <v>27</v>
      </c>
      <c r="B214" t="s">
        <v>28</v>
      </c>
      <c r="C214" t="s">
        <v>1637</v>
      </c>
      <c r="D214" s="1">
        <v>42437</v>
      </c>
      <c r="E214" s="1">
        <v>42467</v>
      </c>
      <c r="F214" s="7">
        <v>0</v>
      </c>
      <c r="G214" s="7">
        <v>0</v>
      </c>
      <c r="I214" t="s">
        <v>30</v>
      </c>
      <c r="K214" t="s">
        <v>94</v>
      </c>
      <c r="M214" t="s">
        <v>32</v>
      </c>
      <c r="N214" t="s">
        <v>46</v>
      </c>
      <c r="O214" t="s">
        <v>47</v>
      </c>
      <c r="P214" t="s">
        <v>48</v>
      </c>
      <c r="Q214">
        <v>1</v>
      </c>
      <c r="R214" s="7">
        <v>6.5</v>
      </c>
      <c r="S214" s="7">
        <f t="shared" si="12"/>
        <v>6.5</v>
      </c>
      <c r="T214" s="7">
        <f t="shared" si="13"/>
        <v>1.17</v>
      </c>
      <c r="U214" s="7">
        <v>5.33</v>
      </c>
      <c r="V214" s="7">
        <f t="shared" si="14"/>
        <v>5.33</v>
      </c>
      <c r="W214" s="1">
        <v>42441</v>
      </c>
      <c r="X214" t="s">
        <v>130</v>
      </c>
      <c r="Y214" t="s">
        <v>131</v>
      </c>
      <c r="Z214" t="s">
        <v>51</v>
      </c>
      <c r="AA214" s="1">
        <v>42437</v>
      </c>
      <c r="AB214" t="s">
        <v>1640</v>
      </c>
      <c r="AC214" s="146" t="s">
        <v>2306</v>
      </c>
    </row>
    <row r="215" spans="1:29">
      <c r="A215" t="s">
        <v>27</v>
      </c>
      <c r="B215" t="s">
        <v>28</v>
      </c>
      <c r="C215" t="s">
        <v>1637</v>
      </c>
      <c r="D215" s="1">
        <v>42437</v>
      </c>
      <c r="E215" s="1">
        <v>42467</v>
      </c>
      <c r="F215" s="7">
        <v>0</v>
      </c>
      <c r="G215" s="7">
        <v>0</v>
      </c>
      <c r="I215" t="s">
        <v>30</v>
      </c>
      <c r="K215" t="s">
        <v>94</v>
      </c>
      <c r="M215" t="s">
        <v>32</v>
      </c>
      <c r="N215" t="s">
        <v>46</v>
      </c>
      <c r="O215" t="s">
        <v>47</v>
      </c>
      <c r="P215" t="s">
        <v>48</v>
      </c>
      <c r="Q215">
        <v>1</v>
      </c>
      <c r="R215" s="7">
        <v>6.5</v>
      </c>
      <c r="S215" s="7">
        <f t="shared" si="12"/>
        <v>6.5</v>
      </c>
      <c r="T215" s="7">
        <f t="shared" si="13"/>
        <v>1.17</v>
      </c>
      <c r="U215" s="7">
        <v>5.33</v>
      </c>
      <c r="V215" s="7">
        <f t="shared" si="14"/>
        <v>5.33</v>
      </c>
      <c r="W215" s="1">
        <v>42441</v>
      </c>
      <c r="X215" t="s">
        <v>130</v>
      </c>
      <c r="Y215" t="s">
        <v>131</v>
      </c>
      <c r="Z215" t="s">
        <v>51</v>
      </c>
      <c r="AA215" s="1">
        <v>42437</v>
      </c>
      <c r="AB215" t="s">
        <v>1640</v>
      </c>
      <c r="AC215" s="146" t="s">
        <v>2306</v>
      </c>
    </row>
    <row r="216" spans="1:29" s="4" customFormat="1">
      <c r="A216" s="4" t="s">
        <v>27</v>
      </c>
      <c r="B216" s="4" t="s">
        <v>28</v>
      </c>
      <c r="C216" s="4" t="s">
        <v>1637</v>
      </c>
      <c r="D216" s="5">
        <v>42437</v>
      </c>
      <c r="E216" s="5">
        <v>42467</v>
      </c>
      <c r="F216" s="130">
        <v>0</v>
      </c>
      <c r="G216" s="130">
        <v>0</v>
      </c>
      <c r="I216" s="4" t="s">
        <v>30</v>
      </c>
      <c r="K216" s="4" t="s">
        <v>94</v>
      </c>
      <c r="M216" s="4" t="s">
        <v>32</v>
      </c>
      <c r="N216" s="4" t="s">
        <v>46</v>
      </c>
      <c r="O216" s="4" t="s">
        <v>47</v>
      </c>
      <c r="P216" s="4" t="s">
        <v>48</v>
      </c>
      <c r="Q216" s="4">
        <v>1</v>
      </c>
      <c r="R216" s="130">
        <v>6.5</v>
      </c>
      <c r="S216" s="130">
        <f t="shared" si="12"/>
        <v>6.5</v>
      </c>
      <c r="T216" s="130">
        <f t="shared" si="13"/>
        <v>1.17</v>
      </c>
      <c r="U216" s="130">
        <v>5.33</v>
      </c>
      <c r="V216" s="130">
        <f t="shared" si="14"/>
        <v>5.33</v>
      </c>
      <c r="W216" s="5">
        <v>42441</v>
      </c>
      <c r="X216" s="4" t="s">
        <v>130</v>
      </c>
      <c r="Y216" s="4" t="s">
        <v>131</v>
      </c>
      <c r="Z216" s="4" t="s">
        <v>51</v>
      </c>
      <c r="AA216" s="5">
        <v>42437</v>
      </c>
      <c r="AB216" s="4" t="s">
        <v>1640</v>
      </c>
      <c r="AC216" s="146" t="s">
        <v>2306</v>
      </c>
    </row>
    <row r="217" spans="1:29" s="4" customFormat="1">
      <c r="A217" s="4" t="s">
        <v>27</v>
      </c>
      <c r="B217" s="4" t="s">
        <v>28</v>
      </c>
      <c r="C217" s="4" t="s">
        <v>1637</v>
      </c>
      <c r="D217" s="5">
        <v>42437</v>
      </c>
      <c r="E217" s="5">
        <v>42467</v>
      </c>
      <c r="F217" s="130">
        <v>0</v>
      </c>
      <c r="G217" s="130">
        <v>0</v>
      </c>
      <c r="I217" s="4" t="s">
        <v>30</v>
      </c>
      <c r="K217" s="4" t="s">
        <v>94</v>
      </c>
      <c r="M217" s="4" t="s">
        <v>32</v>
      </c>
      <c r="N217" s="4" t="s">
        <v>46</v>
      </c>
      <c r="O217" s="4" t="s">
        <v>47</v>
      </c>
      <c r="P217" s="4" t="s">
        <v>48</v>
      </c>
      <c r="Q217" s="4">
        <v>1</v>
      </c>
      <c r="R217" s="130">
        <v>6.5</v>
      </c>
      <c r="S217" s="130">
        <f t="shared" si="12"/>
        <v>6.5</v>
      </c>
      <c r="T217" s="130">
        <f t="shared" si="13"/>
        <v>1.17</v>
      </c>
      <c r="U217" s="130">
        <v>5.33</v>
      </c>
      <c r="V217" s="130">
        <f t="shared" si="14"/>
        <v>5.33</v>
      </c>
      <c r="W217" s="5">
        <v>42441</v>
      </c>
      <c r="X217" s="4" t="s">
        <v>130</v>
      </c>
      <c r="Y217" s="4" t="s">
        <v>131</v>
      </c>
      <c r="Z217" s="4" t="s">
        <v>51</v>
      </c>
      <c r="AA217" s="5">
        <v>42437</v>
      </c>
      <c r="AB217" s="4" t="s">
        <v>1640</v>
      </c>
      <c r="AC217" s="146" t="s">
        <v>2306</v>
      </c>
    </row>
    <row r="218" spans="1:29" s="4" customFormat="1">
      <c r="A218" s="4" t="s">
        <v>27</v>
      </c>
      <c r="B218" s="4" t="s">
        <v>28</v>
      </c>
      <c r="C218" s="4" t="s">
        <v>1637</v>
      </c>
      <c r="D218" s="5">
        <v>42437</v>
      </c>
      <c r="E218" s="5">
        <v>42467</v>
      </c>
      <c r="F218" s="130">
        <v>0</v>
      </c>
      <c r="G218" s="130">
        <v>0</v>
      </c>
      <c r="I218" s="4" t="s">
        <v>30</v>
      </c>
      <c r="K218" s="4" t="s">
        <v>94</v>
      </c>
      <c r="M218" s="4" t="s">
        <v>32</v>
      </c>
      <c r="N218" s="4" t="s">
        <v>46</v>
      </c>
      <c r="O218" s="4" t="s">
        <v>47</v>
      </c>
      <c r="P218" s="4" t="s">
        <v>48</v>
      </c>
      <c r="Q218" s="4">
        <v>1</v>
      </c>
      <c r="R218" s="130">
        <v>6.5</v>
      </c>
      <c r="S218" s="130">
        <f t="shared" si="12"/>
        <v>6.5</v>
      </c>
      <c r="T218" s="130">
        <f t="shared" si="13"/>
        <v>1.17</v>
      </c>
      <c r="U218" s="130">
        <v>5.33</v>
      </c>
      <c r="V218" s="130">
        <f t="shared" si="14"/>
        <v>5.33</v>
      </c>
      <c r="W218" s="5">
        <v>42441</v>
      </c>
      <c r="X218" s="4" t="s">
        <v>130</v>
      </c>
      <c r="Y218" s="4" t="s">
        <v>131</v>
      </c>
      <c r="Z218" s="4" t="s">
        <v>51</v>
      </c>
      <c r="AA218" s="5">
        <v>42437</v>
      </c>
      <c r="AB218" s="4" t="s">
        <v>1640</v>
      </c>
      <c r="AC218" s="146" t="s">
        <v>2306</v>
      </c>
    </row>
    <row r="219" spans="1:29" s="4" customFormat="1">
      <c r="A219" s="4" t="s">
        <v>27</v>
      </c>
      <c r="B219" s="4" t="s">
        <v>28</v>
      </c>
      <c r="C219" s="4" t="s">
        <v>1637</v>
      </c>
      <c r="D219" s="5">
        <v>42437</v>
      </c>
      <c r="E219" s="5">
        <v>42467</v>
      </c>
      <c r="F219" s="130">
        <v>0</v>
      </c>
      <c r="G219" s="130">
        <v>0</v>
      </c>
      <c r="I219" s="4" t="s">
        <v>30</v>
      </c>
      <c r="K219" s="4" t="s">
        <v>94</v>
      </c>
      <c r="M219" s="4" t="s">
        <v>32</v>
      </c>
      <c r="N219" s="4" t="s">
        <v>186</v>
      </c>
      <c r="O219" s="4" t="s">
        <v>187</v>
      </c>
      <c r="P219" s="4" t="s">
        <v>48</v>
      </c>
      <c r="Q219" s="4">
        <v>1</v>
      </c>
      <c r="R219" s="130">
        <v>10.39</v>
      </c>
      <c r="S219" s="130">
        <f t="shared" si="12"/>
        <v>10.39</v>
      </c>
      <c r="T219" s="130">
        <f t="shared" si="13"/>
        <v>1.870000000000001</v>
      </c>
      <c r="U219" s="130">
        <v>8.52</v>
      </c>
      <c r="V219" s="130">
        <f t="shared" si="14"/>
        <v>8.52</v>
      </c>
      <c r="W219" s="5">
        <v>42441</v>
      </c>
      <c r="X219" s="4" t="s">
        <v>805</v>
      </c>
      <c r="Y219" s="4" t="s">
        <v>131</v>
      </c>
      <c r="Z219" s="4" t="s">
        <v>51</v>
      </c>
      <c r="AA219" s="5">
        <v>42437</v>
      </c>
      <c r="AB219" s="4" t="s">
        <v>1639</v>
      </c>
      <c r="AC219" s="146" t="s">
        <v>2306</v>
      </c>
    </row>
    <row r="220" spans="1:29" s="4" customFormat="1">
      <c r="A220" s="4" t="s">
        <v>27</v>
      </c>
      <c r="B220" s="4" t="s">
        <v>28</v>
      </c>
      <c r="C220" s="4" t="s">
        <v>1641</v>
      </c>
      <c r="D220" s="5">
        <v>42437</v>
      </c>
      <c r="E220" s="5">
        <v>42467</v>
      </c>
      <c r="F220" s="130">
        <v>459.74</v>
      </c>
      <c r="G220" s="130">
        <v>0</v>
      </c>
      <c r="I220" s="4" t="s">
        <v>30</v>
      </c>
      <c r="K220" s="4">
        <v>915289</v>
      </c>
      <c r="M220" s="4" t="s">
        <v>32</v>
      </c>
      <c r="N220" s="4" t="s">
        <v>46</v>
      </c>
      <c r="O220" s="4" t="s">
        <v>47</v>
      </c>
      <c r="P220" s="4" t="s">
        <v>48</v>
      </c>
      <c r="Q220" s="4">
        <v>1</v>
      </c>
      <c r="R220" s="130">
        <v>6.5</v>
      </c>
      <c r="S220" s="130">
        <f t="shared" ref="S220:S283" si="15">Q220*R220</f>
        <v>6.5</v>
      </c>
      <c r="T220" s="130">
        <f t="shared" ref="T220:T283" si="16">(R220-U220)*Q220</f>
        <v>1.17</v>
      </c>
      <c r="U220" s="130">
        <v>5.33</v>
      </c>
      <c r="V220" s="130">
        <f t="shared" ref="V220:V283" si="17">Q220*U220</f>
        <v>5.33</v>
      </c>
      <c r="W220" s="5">
        <v>42441</v>
      </c>
      <c r="X220" s="4" t="s">
        <v>1663</v>
      </c>
      <c r="Y220" s="4" t="s">
        <v>1664</v>
      </c>
      <c r="Z220" s="4" t="s">
        <v>38</v>
      </c>
      <c r="AA220" s="5">
        <v>42437</v>
      </c>
      <c r="AB220" s="4" t="s">
        <v>1665</v>
      </c>
      <c r="AC220" s="146" t="s">
        <v>2302</v>
      </c>
    </row>
    <row r="221" spans="1:29" s="4" customFormat="1">
      <c r="A221" s="4" t="s">
        <v>27</v>
      </c>
      <c r="B221" s="4" t="s">
        <v>28</v>
      </c>
      <c r="C221" s="4" t="s">
        <v>1641</v>
      </c>
      <c r="D221" s="5">
        <v>42437</v>
      </c>
      <c r="E221" s="5">
        <v>42467</v>
      </c>
      <c r="F221" s="130">
        <v>0</v>
      </c>
      <c r="G221" s="130">
        <v>0</v>
      </c>
      <c r="I221" s="4" t="s">
        <v>30</v>
      </c>
      <c r="K221" s="4">
        <v>68151306</v>
      </c>
      <c r="M221" s="4" t="s">
        <v>32</v>
      </c>
      <c r="N221" s="4" t="s">
        <v>46</v>
      </c>
      <c r="O221" s="4" t="s">
        <v>47</v>
      </c>
      <c r="P221" s="4" t="s">
        <v>48</v>
      </c>
      <c r="Q221" s="4">
        <v>1</v>
      </c>
      <c r="R221" s="130">
        <v>6.5</v>
      </c>
      <c r="S221" s="130">
        <f t="shared" si="15"/>
        <v>6.5</v>
      </c>
      <c r="T221" s="130">
        <f t="shared" si="16"/>
        <v>1.17</v>
      </c>
      <c r="U221" s="130">
        <v>5.33</v>
      </c>
      <c r="V221" s="130">
        <f t="shared" si="17"/>
        <v>5.33</v>
      </c>
      <c r="W221" s="5">
        <v>42441</v>
      </c>
      <c r="X221" s="4" t="s">
        <v>59</v>
      </c>
      <c r="Y221" s="4" t="s">
        <v>60</v>
      </c>
      <c r="Z221" s="4" t="s">
        <v>61</v>
      </c>
      <c r="AA221" s="5">
        <v>42437</v>
      </c>
      <c r="AB221" s="4" t="s">
        <v>1643</v>
      </c>
      <c r="AC221" s="146" t="s">
        <v>2302</v>
      </c>
    </row>
    <row r="222" spans="1:29" s="4" customFormat="1">
      <c r="A222" s="4" t="s">
        <v>27</v>
      </c>
      <c r="B222" s="4" t="s">
        <v>28</v>
      </c>
      <c r="C222" s="4" t="s">
        <v>1641</v>
      </c>
      <c r="D222" s="5">
        <v>42437</v>
      </c>
      <c r="E222" s="5">
        <v>42467</v>
      </c>
      <c r="F222" s="130">
        <v>0</v>
      </c>
      <c r="G222" s="130">
        <v>0</v>
      </c>
      <c r="I222" s="4" t="s">
        <v>30</v>
      </c>
      <c r="K222" s="4">
        <v>19999999</v>
      </c>
      <c r="M222" s="4" t="s">
        <v>32</v>
      </c>
      <c r="N222" s="4" t="s">
        <v>186</v>
      </c>
      <c r="O222" s="4" t="s">
        <v>187</v>
      </c>
      <c r="P222" s="4" t="s">
        <v>48</v>
      </c>
      <c r="Q222" s="4">
        <v>1</v>
      </c>
      <c r="R222" s="130">
        <v>10.39</v>
      </c>
      <c r="S222" s="130">
        <f t="shared" si="15"/>
        <v>10.39</v>
      </c>
      <c r="T222" s="130">
        <f t="shared" si="16"/>
        <v>1.870000000000001</v>
      </c>
      <c r="U222" s="130">
        <v>8.52</v>
      </c>
      <c r="V222" s="130">
        <f t="shared" si="17"/>
        <v>8.52</v>
      </c>
      <c r="W222" s="5">
        <v>42441</v>
      </c>
      <c r="X222" s="4" t="s">
        <v>54</v>
      </c>
      <c r="Y222" s="4" t="s">
        <v>55</v>
      </c>
      <c r="Z222" s="4" t="s">
        <v>56</v>
      </c>
      <c r="AA222" s="5">
        <v>42437</v>
      </c>
      <c r="AB222" s="4" t="s">
        <v>1644</v>
      </c>
      <c r="AC222" s="146" t="s">
        <v>2302</v>
      </c>
    </row>
    <row r="223" spans="1:29" s="4" customFormat="1">
      <c r="A223" s="4" t="s">
        <v>27</v>
      </c>
      <c r="B223" s="4" t="s">
        <v>28</v>
      </c>
      <c r="C223" s="4" t="s">
        <v>1641</v>
      </c>
      <c r="D223" s="5">
        <v>42437</v>
      </c>
      <c r="E223" s="5">
        <v>42467</v>
      </c>
      <c r="F223" s="130">
        <v>0</v>
      </c>
      <c r="G223" s="130">
        <v>0</v>
      </c>
      <c r="I223" s="4" t="s">
        <v>30</v>
      </c>
      <c r="K223" s="4">
        <v>19999999</v>
      </c>
      <c r="M223" s="4" t="s">
        <v>32</v>
      </c>
      <c r="N223" s="4" t="s">
        <v>186</v>
      </c>
      <c r="O223" s="4" t="s">
        <v>187</v>
      </c>
      <c r="P223" s="4" t="s">
        <v>48</v>
      </c>
      <c r="Q223" s="4">
        <v>1</v>
      </c>
      <c r="R223" s="130">
        <v>10.39</v>
      </c>
      <c r="S223" s="130">
        <f t="shared" si="15"/>
        <v>10.39</v>
      </c>
      <c r="T223" s="130">
        <f t="shared" si="16"/>
        <v>1.870000000000001</v>
      </c>
      <c r="U223" s="130">
        <v>8.52</v>
      </c>
      <c r="V223" s="130">
        <f t="shared" si="17"/>
        <v>8.52</v>
      </c>
      <c r="W223" s="5">
        <v>42441</v>
      </c>
      <c r="X223" s="4" t="s">
        <v>54</v>
      </c>
      <c r="Y223" s="4" t="s">
        <v>55</v>
      </c>
      <c r="Z223" s="4" t="s">
        <v>56</v>
      </c>
      <c r="AA223" s="5">
        <v>42437</v>
      </c>
      <c r="AB223" s="4" t="s">
        <v>1654</v>
      </c>
      <c r="AC223" s="146" t="s">
        <v>2302</v>
      </c>
    </row>
    <row r="224" spans="1:29" s="4" customFormat="1">
      <c r="A224" s="4" t="s">
        <v>27</v>
      </c>
      <c r="B224" s="4" t="s">
        <v>28</v>
      </c>
      <c r="C224" s="4" t="s">
        <v>1641</v>
      </c>
      <c r="D224" s="5">
        <v>42437</v>
      </c>
      <c r="E224" s="5">
        <v>42467</v>
      </c>
      <c r="F224" s="130">
        <v>0</v>
      </c>
      <c r="G224" s="130">
        <v>0</v>
      </c>
      <c r="I224" s="4" t="s">
        <v>30</v>
      </c>
      <c r="K224" s="4" t="s">
        <v>94</v>
      </c>
      <c r="M224" s="4" t="s">
        <v>32</v>
      </c>
      <c r="N224" s="4" t="s">
        <v>186</v>
      </c>
      <c r="O224" s="4" t="s">
        <v>187</v>
      </c>
      <c r="P224" s="4" t="s">
        <v>48</v>
      </c>
      <c r="Q224" s="4">
        <v>1</v>
      </c>
      <c r="R224" s="130">
        <v>10.39</v>
      </c>
      <c r="S224" s="130">
        <f t="shared" si="15"/>
        <v>10.39</v>
      </c>
      <c r="T224" s="130">
        <f t="shared" si="16"/>
        <v>1.870000000000001</v>
      </c>
      <c r="U224" s="130">
        <v>8.52</v>
      </c>
      <c r="V224" s="130">
        <f t="shared" si="17"/>
        <v>8.52</v>
      </c>
      <c r="W224" s="5">
        <v>42441</v>
      </c>
      <c r="X224" s="4" t="s">
        <v>95</v>
      </c>
      <c r="Y224" s="4" t="s">
        <v>96</v>
      </c>
      <c r="Z224" s="4" t="s">
        <v>78</v>
      </c>
      <c r="AA224" s="5">
        <v>42437</v>
      </c>
      <c r="AB224" s="4" t="s">
        <v>1645</v>
      </c>
      <c r="AC224" s="146" t="s">
        <v>2302</v>
      </c>
    </row>
    <row r="225" spans="1:29" s="4" customFormat="1">
      <c r="A225" s="4" t="s">
        <v>27</v>
      </c>
      <c r="B225" s="4" t="s">
        <v>28</v>
      </c>
      <c r="C225" s="4" t="s">
        <v>1641</v>
      </c>
      <c r="D225" s="5">
        <v>42437</v>
      </c>
      <c r="E225" s="5">
        <v>42467</v>
      </c>
      <c r="F225" s="130">
        <v>0</v>
      </c>
      <c r="G225" s="130">
        <v>0</v>
      </c>
      <c r="I225" s="4" t="s">
        <v>30</v>
      </c>
      <c r="K225" s="4" t="s">
        <v>94</v>
      </c>
      <c r="M225" s="4" t="s">
        <v>32</v>
      </c>
      <c r="N225" s="4" t="s">
        <v>186</v>
      </c>
      <c r="O225" s="4" t="s">
        <v>187</v>
      </c>
      <c r="P225" s="4" t="s">
        <v>48</v>
      </c>
      <c r="Q225" s="4">
        <v>1</v>
      </c>
      <c r="R225" s="130">
        <v>10.39</v>
      </c>
      <c r="S225" s="130">
        <f t="shared" si="15"/>
        <v>10.39</v>
      </c>
      <c r="T225" s="130">
        <f t="shared" si="16"/>
        <v>1.870000000000001</v>
      </c>
      <c r="U225" s="130">
        <v>8.52</v>
      </c>
      <c r="V225" s="130">
        <f t="shared" si="17"/>
        <v>8.52</v>
      </c>
      <c r="W225" s="5">
        <v>42441</v>
      </c>
      <c r="X225" s="4" t="s">
        <v>95</v>
      </c>
      <c r="Y225" s="4" t="s">
        <v>96</v>
      </c>
      <c r="Z225" s="4" t="s">
        <v>78</v>
      </c>
      <c r="AA225" s="5">
        <v>42437</v>
      </c>
      <c r="AB225" s="4" t="s">
        <v>1646</v>
      </c>
      <c r="AC225" s="146" t="s">
        <v>2302</v>
      </c>
    </row>
    <row r="226" spans="1:29" s="4" customFormat="1">
      <c r="A226" s="4" t="s">
        <v>27</v>
      </c>
      <c r="B226" s="4" t="s">
        <v>28</v>
      </c>
      <c r="C226" s="4" t="s">
        <v>1641</v>
      </c>
      <c r="D226" s="5">
        <v>42437</v>
      </c>
      <c r="E226" s="5">
        <v>42467</v>
      </c>
      <c r="F226" s="130">
        <v>0</v>
      </c>
      <c r="G226" s="130">
        <v>0</v>
      </c>
      <c r="I226" s="4" t="s">
        <v>30</v>
      </c>
      <c r="K226" s="4" t="s">
        <v>94</v>
      </c>
      <c r="M226" s="4" t="s">
        <v>32</v>
      </c>
      <c r="N226" s="4" t="s">
        <v>186</v>
      </c>
      <c r="O226" s="4" t="s">
        <v>187</v>
      </c>
      <c r="P226" s="4" t="s">
        <v>48</v>
      </c>
      <c r="Q226" s="4">
        <v>1</v>
      </c>
      <c r="R226" s="130">
        <v>10.39</v>
      </c>
      <c r="S226" s="130">
        <f t="shared" si="15"/>
        <v>10.39</v>
      </c>
      <c r="T226" s="130">
        <f t="shared" si="16"/>
        <v>1.870000000000001</v>
      </c>
      <c r="U226" s="130">
        <v>8.52</v>
      </c>
      <c r="V226" s="130">
        <f t="shared" si="17"/>
        <v>8.52</v>
      </c>
      <c r="W226" s="5">
        <v>42441</v>
      </c>
      <c r="X226" s="4" t="s">
        <v>95</v>
      </c>
      <c r="Y226" s="4" t="s">
        <v>96</v>
      </c>
      <c r="Z226" s="4" t="s">
        <v>78</v>
      </c>
      <c r="AA226" s="5">
        <v>42437</v>
      </c>
      <c r="AB226" s="4" t="s">
        <v>1647</v>
      </c>
      <c r="AC226" s="146" t="s">
        <v>2302</v>
      </c>
    </row>
    <row r="227" spans="1:29" s="4" customFormat="1">
      <c r="A227" s="4" t="s">
        <v>27</v>
      </c>
      <c r="B227" s="4" t="s">
        <v>28</v>
      </c>
      <c r="C227" s="4" t="s">
        <v>1641</v>
      </c>
      <c r="D227" s="5">
        <v>42437</v>
      </c>
      <c r="E227" s="5">
        <v>42467</v>
      </c>
      <c r="F227" s="130">
        <v>0</v>
      </c>
      <c r="G227" s="130">
        <v>0</v>
      </c>
      <c r="I227" s="4" t="s">
        <v>30</v>
      </c>
      <c r="K227" s="4" t="s">
        <v>94</v>
      </c>
      <c r="M227" s="4" t="s">
        <v>32</v>
      </c>
      <c r="N227" s="4" t="s">
        <v>186</v>
      </c>
      <c r="O227" s="4" t="s">
        <v>187</v>
      </c>
      <c r="P227" s="4" t="s">
        <v>48</v>
      </c>
      <c r="Q227" s="4">
        <v>1</v>
      </c>
      <c r="R227" s="130">
        <v>10.39</v>
      </c>
      <c r="S227" s="130">
        <f t="shared" si="15"/>
        <v>10.39</v>
      </c>
      <c r="T227" s="130">
        <f t="shared" si="16"/>
        <v>1.870000000000001</v>
      </c>
      <c r="U227" s="130">
        <v>8.52</v>
      </c>
      <c r="V227" s="130">
        <f t="shared" si="17"/>
        <v>8.52</v>
      </c>
      <c r="W227" s="5">
        <v>42441</v>
      </c>
      <c r="X227" s="4" t="s">
        <v>95</v>
      </c>
      <c r="Y227" s="4" t="s">
        <v>96</v>
      </c>
      <c r="Z227" s="4" t="s">
        <v>78</v>
      </c>
      <c r="AA227" s="5">
        <v>42437</v>
      </c>
      <c r="AB227" s="4" t="s">
        <v>1648</v>
      </c>
      <c r="AC227" s="146" t="s">
        <v>2302</v>
      </c>
    </row>
    <row r="228" spans="1:29" s="4" customFormat="1">
      <c r="A228" s="4" t="s">
        <v>27</v>
      </c>
      <c r="B228" s="4" t="s">
        <v>28</v>
      </c>
      <c r="C228" s="4" t="s">
        <v>1641</v>
      </c>
      <c r="D228" s="5">
        <v>42437</v>
      </c>
      <c r="E228" s="5">
        <v>42467</v>
      </c>
      <c r="F228" s="130">
        <v>0</v>
      </c>
      <c r="G228" s="130">
        <v>0</v>
      </c>
      <c r="I228" s="4" t="s">
        <v>30</v>
      </c>
      <c r="K228" s="4" t="s">
        <v>94</v>
      </c>
      <c r="M228" s="4" t="s">
        <v>32</v>
      </c>
      <c r="N228" s="4" t="s">
        <v>186</v>
      </c>
      <c r="O228" s="4" t="s">
        <v>187</v>
      </c>
      <c r="P228" s="4" t="s">
        <v>48</v>
      </c>
      <c r="Q228" s="4">
        <v>1</v>
      </c>
      <c r="R228" s="130">
        <v>10.39</v>
      </c>
      <c r="S228" s="130">
        <f t="shared" si="15"/>
        <v>10.39</v>
      </c>
      <c r="T228" s="130">
        <f t="shared" si="16"/>
        <v>1.870000000000001</v>
      </c>
      <c r="U228" s="130">
        <v>8.52</v>
      </c>
      <c r="V228" s="130">
        <f t="shared" si="17"/>
        <v>8.52</v>
      </c>
      <c r="W228" s="5">
        <v>42441</v>
      </c>
      <c r="X228" s="4" t="s">
        <v>95</v>
      </c>
      <c r="Y228" s="4" t="s">
        <v>96</v>
      </c>
      <c r="Z228" s="4" t="s">
        <v>78</v>
      </c>
      <c r="AA228" s="5">
        <v>42437</v>
      </c>
      <c r="AB228" s="4" t="s">
        <v>1649</v>
      </c>
      <c r="AC228" s="146" t="s">
        <v>2302</v>
      </c>
    </row>
    <row r="229" spans="1:29" s="4" customFormat="1">
      <c r="A229" s="4" t="s">
        <v>27</v>
      </c>
      <c r="B229" s="4" t="s">
        <v>28</v>
      </c>
      <c r="C229" s="4" t="s">
        <v>1641</v>
      </c>
      <c r="D229" s="5">
        <v>42437</v>
      </c>
      <c r="E229" s="5">
        <v>42467</v>
      </c>
      <c r="F229" s="130">
        <v>0</v>
      </c>
      <c r="G229" s="130">
        <v>0</v>
      </c>
      <c r="I229" s="4" t="s">
        <v>30</v>
      </c>
      <c r="K229" s="4" t="s">
        <v>94</v>
      </c>
      <c r="M229" s="4" t="s">
        <v>32</v>
      </c>
      <c r="N229" s="4" t="s">
        <v>186</v>
      </c>
      <c r="O229" s="4" t="s">
        <v>187</v>
      </c>
      <c r="P229" s="4" t="s">
        <v>48</v>
      </c>
      <c r="Q229" s="4">
        <v>1</v>
      </c>
      <c r="R229" s="130">
        <v>10.39</v>
      </c>
      <c r="S229" s="130">
        <f t="shared" si="15"/>
        <v>10.39</v>
      </c>
      <c r="T229" s="130">
        <f t="shared" si="16"/>
        <v>1.870000000000001</v>
      </c>
      <c r="U229" s="130">
        <v>8.52</v>
      </c>
      <c r="V229" s="130">
        <f t="shared" si="17"/>
        <v>8.52</v>
      </c>
      <c r="W229" s="5">
        <v>42441</v>
      </c>
      <c r="X229" s="4" t="s">
        <v>95</v>
      </c>
      <c r="Y229" s="4" t="s">
        <v>96</v>
      </c>
      <c r="Z229" s="4" t="s">
        <v>78</v>
      </c>
      <c r="AA229" s="5">
        <v>42437</v>
      </c>
      <c r="AB229" s="4" t="s">
        <v>1650</v>
      </c>
      <c r="AC229" s="146" t="s">
        <v>2302</v>
      </c>
    </row>
    <row r="230" spans="1:29" s="4" customFormat="1">
      <c r="A230" s="4" t="s">
        <v>27</v>
      </c>
      <c r="B230" s="4" t="s">
        <v>28</v>
      </c>
      <c r="C230" s="4" t="s">
        <v>1641</v>
      </c>
      <c r="D230" s="5">
        <v>42437</v>
      </c>
      <c r="E230" s="5">
        <v>42467</v>
      </c>
      <c r="F230" s="130">
        <v>0</v>
      </c>
      <c r="G230" s="130">
        <v>0</v>
      </c>
      <c r="I230" s="4" t="s">
        <v>30</v>
      </c>
      <c r="K230" s="4" t="s">
        <v>2278</v>
      </c>
      <c r="M230" s="4" t="s">
        <v>32</v>
      </c>
      <c r="N230" s="4" t="s">
        <v>46</v>
      </c>
      <c r="O230" s="4" t="s">
        <v>47</v>
      </c>
      <c r="P230" s="4" t="s">
        <v>48</v>
      </c>
      <c r="Q230" s="4">
        <v>71</v>
      </c>
      <c r="R230" s="130">
        <v>5.5</v>
      </c>
      <c r="S230" s="130">
        <f t="shared" si="15"/>
        <v>390.5</v>
      </c>
      <c r="T230" s="130">
        <f t="shared" si="16"/>
        <v>70.29000000000002</v>
      </c>
      <c r="U230" s="130">
        <v>4.51</v>
      </c>
      <c r="V230" s="130">
        <f t="shared" si="17"/>
        <v>320.20999999999998</v>
      </c>
      <c r="W230" s="5">
        <v>42441</v>
      </c>
      <c r="X230" s="4" t="s">
        <v>808</v>
      </c>
      <c r="Y230" s="4" t="s">
        <v>809</v>
      </c>
      <c r="Z230" s="4" t="s">
        <v>810</v>
      </c>
      <c r="AA230" s="5">
        <v>42437</v>
      </c>
      <c r="AB230" s="4" t="s">
        <v>1642</v>
      </c>
      <c r="AC230" s="146" t="s">
        <v>2319</v>
      </c>
    </row>
    <row r="231" spans="1:29" s="4" customFormat="1">
      <c r="A231" s="4" t="s">
        <v>27</v>
      </c>
      <c r="B231" s="4" t="s">
        <v>28</v>
      </c>
      <c r="C231" s="4" t="s">
        <v>1641</v>
      </c>
      <c r="D231" s="5">
        <v>42437</v>
      </c>
      <c r="E231" s="5">
        <v>42467</v>
      </c>
      <c r="F231" s="130">
        <v>0</v>
      </c>
      <c r="G231" s="130">
        <v>0</v>
      </c>
      <c r="I231" s="4" t="s">
        <v>30</v>
      </c>
      <c r="K231" s="4" t="s">
        <v>94</v>
      </c>
      <c r="M231" s="4" t="s">
        <v>32</v>
      </c>
      <c r="N231" s="4" t="s">
        <v>306</v>
      </c>
      <c r="O231" s="4" t="s">
        <v>307</v>
      </c>
      <c r="P231" s="4" t="s">
        <v>308</v>
      </c>
      <c r="Q231" s="4">
        <v>1</v>
      </c>
      <c r="R231" s="130">
        <v>7.75</v>
      </c>
      <c r="S231" s="130">
        <f t="shared" si="15"/>
        <v>7.75</v>
      </c>
      <c r="T231" s="130">
        <f t="shared" si="16"/>
        <v>1.3899999999999997</v>
      </c>
      <c r="U231" s="130">
        <v>6.36</v>
      </c>
      <c r="V231" s="130">
        <f t="shared" si="17"/>
        <v>6.36</v>
      </c>
      <c r="W231" s="5">
        <v>42441</v>
      </c>
      <c r="X231" s="4" t="s">
        <v>534</v>
      </c>
      <c r="Y231" s="4" t="s">
        <v>535</v>
      </c>
      <c r="Z231" s="4" t="s">
        <v>291</v>
      </c>
      <c r="AA231" s="5">
        <v>42437</v>
      </c>
      <c r="AB231" s="4" t="s">
        <v>1662</v>
      </c>
      <c r="AC231" s="146" t="s">
        <v>2302</v>
      </c>
    </row>
    <row r="232" spans="1:29" s="4" customFormat="1">
      <c r="A232" s="4" t="s">
        <v>27</v>
      </c>
      <c r="B232" s="4" t="s">
        <v>28</v>
      </c>
      <c r="C232" s="4" t="s">
        <v>1641</v>
      </c>
      <c r="D232" s="5">
        <v>42437</v>
      </c>
      <c r="E232" s="5">
        <v>42467</v>
      </c>
      <c r="F232" s="130">
        <v>0</v>
      </c>
      <c r="G232" s="130">
        <v>0</v>
      </c>
      <c r="I232" s="4" t="s">
        <v>30</v>
      </c>
      <c r="M232" s="4" t="s">
        <v>32</v>
      </c>
      <c r="N232" s="4" t="s">
        <v>46</v>
      </c>
      <c r="O232" s="4" t="s">
        <v>47</v>
      </c>
      <c r="P232" s="4" t="s">
        <v>48</v>
      </c>
      <c r="Q232" s="4">
        <v>1</v>
      </c>
      <c r="R232" s="130">
        <v>6.5</v>
      </c>
      <c r="S232" s="130">
        <f t="shared" si="15"/>
        <v>6.5</v>
      </c>
      <c r="T232" s="130">
        <f t="shared" si="16"/>
        <v>1.17</v>
      </c>
      <c r="U232" s="130">
        <v>5.33</v>
      </c>
      <c r="V232" s="130">
        <f t="shared" si="17"/>
        <v>5.33</v>
      </c>
      <c r="W232" s="5">
        <v>42441</v>
      </c>
      <c r="X232" s="4" t="s">
        <v>141</v>
      </c>
      <c r="Y232" s="4" t="s">
        <v>142</v>
      </c>
      <c r="Z232" s="4" t="s">
        <v>38</v>
      </c>
      <c r="AA232" s="5">
        <v>42437</v>
      </c>
      <c r="AB232" s="4" t="s">
        <v>1656</v>
      </c>
      <c r="AC232" s="146" t="s">
        <v>2302</v>
      </c>
    </row>
    <row r="233" spans="1:29" s="4" customFormat="1">
      <c r="A233" s="4" t="s">
        <v>27</v>
      </c>
      <c r="B233" s="4" t="s">
        <v>28</v>
      </c>
      <c r="C233" s="4" t="s">
        <v>1641</v>
      </c>
      <c r="D233" s="5">
        <v>42437</v>
      </c>
      <c r="E233" s="5">
        <v>42467</v>
      </c>
      <c r="F233" s="130">
        <v>0</v>
      </c>
      <c r="G233" s="130">
        <v>0</v>
      </c>
      <c r="I233" s="4" t="s">
        <v>30</v>
      </c>
      <c r="M233" s="4" t="s">
        <v>32</v>
      </c>
      <c r="N233" s="4" t="s">
        <v>46</v>
      </c>
      <c r="O233" s="4" t="s">
        <v>47</v>
      </c>
      <c r="P233" s="4" t="s">
        <v>48</v>
      </c>
      <c r="Q233" s="4">
        <v>1</v>
      </c>
      <c r="R233" s="130">
        <v>6.5</v>
      </c>
      <c r="S233" s="130">
        <f t="shared" si="15"/>
        <v>6.5</v>
      </c>
      <c r="T233" s="130">
        <f t="shared" si="16"/>
        <v>1.17</v>
      </c>
      <c r="U233" s="130">
        <v>5.33</v>
      </c>
      <c r="V233" s="130">
        <f t="shared" si="17"/>
        <v>5.33</v>
      </c>
      <c r="W233" s="5">
        <v>42441</v>
      </c>
      <c r="X233" s="4" t="s">
        <v>141</v>
      </c>
      <c r="Y233" s="4" t="s">
        <v>142</v>
      </c>
      <c r="Z233" s="4" t="s">
        <v>38</v>
      </c>
      <c r="AA233" s="5">
        <v>42437</v>
      </c>
      <c r="AB233" s="4" t="s">
        <v>1657</v>
      </c>
      <c r="AC233" s="146" t="s">
        <v>2302</v>
      </c>
    </row>
    <row r="234" spans="1:29" s="4" customFormat="1">
      <c r="A234" s="4" t="s">
        <v>27</v>
      </c>
      <c r="B234" s="4" t="s">
        <v>28</v>
      </c>
      <c r="C234" s="4" t="s">
        <v>1641</v>
      </c>
      <c r="D234" s="5">
        <v>42437</v>
      </c>
      <c r="E234" s="5">
        <v>42467</v>
      </c>
      <c r="F234" s="130">
        <v>0</v>
      </c>
      <c r="G234" s="130">
        <v>0</v>
      </c>
      <c r="I234" s="4" t="s">
        <v>30</v>
      </c>
      <c r="M234" s="4" t="s">
        <v>32</v>
      </c>
      <c r="N234" s="4" t="s">
        <v>46</v>
      </c>
      <c r="O234" s="4" t="s">
        <v>47</v>
      </c>
      <c r="P234" s="4" t="s">
        <v>48</v>
      </c>
      <c r="Q234" s="4">
        <v>1</v>
      </c>
      <c r="R234" s="130">
        <v>6.5</v>
      </c>
      <c r="S234" s="130">
        <f t="shared" si="15"/>
        <v>6.5</v>
      </c>
      <c r="T234" s="130">
        <f t="shared" si="16"/>
        <v>1.17</v>
      </c>
      <c r="U234" s="130">
        <v>5.33</v>
      </c>
      <c r="V234" s="130">
        <f t="shared" si="17"/>
        <v>5.33</v>
      </c>
      <c r="W234" s="5">
        <v>42441</v>
      </c>
      <c r="X234" s="4" t="s">
        <v>141</v>
      </c>
      <c r="Y234" s="4" t="s">
        <v>142</v>
      </c>
      <c r="Z234" s="4" t="s">
        <v>38</v>
      </c>
      <c r="AA234" s="5">
        <v>42437</v>
      </c>
      <c r="AB234" s="4" t="s">
        <v>1658</v>
      </c>
      <c r="AC234" s="146" t="s">
        <v>2302</v>
      </c>
    </row>
    <row r="235" spans="1:29" s="4" customFormat="1">
      <c r="A235" s="4" t="s">
        <v>27</v>
      </c>
      <c r="B235" s="4" t="s">
        <v>28</v>
      </c>
      <c r="C235" s="4" t="s">
        <v>1641</v>
      </c>
      <c r="D235" s="5">
        <v>42437</v>
      </c>
      <c r="E235" s="5">
        <v>42467</v>
      </c>
      <c r="F235" s="130">
        <v>0</v>
      </c>
      <c r="G235" s="130">
        <v>0</v>
      </c>
      <c r="I235" s="4" t="s">
        <v>30</v>
      </c>
      <c r="M235" s="4" t="s">
        <v>32</v>
      </c>
      <c r="N235" s="4" t="s">
        <v>46</v>
      </c>
      <c r="O235" s="4" t="s">
        <v>47</v>
      </c>
      <c r="P235" s="4" t="s">
        <v>48</v>
      </c>
      <c r="Q235" s="4">
        <v>1</v>
      </c>
      <c r="R235" s="130">
        <v>6.5</v>
      </c>
      <c r="S235" s="130">
        <f t="shared" si="15"/>
        <v>6.5</v>
      </c>
      <c r="T235" s="130">
        <f t="shared" si="16"/>
        <v>1.17</v>
      </c>
      <c r="U235" s="130">
        <v>5.33</v>
      </c>
      <c r="V235" s="130">
        <f t="shared" si="17"/>
        <v>5.33</v>
      </c>
      <c r="W235" s="5">
        <v>42441</v>
      </c>
      <c r="X235" s="4" t="s">
        <v>141</v>
      </c>
      <c r="Y235" s="4" t="s">
        <v>142</v>
      </c>
      <c r="Z235" s="4" t="s">
        <v>38</v>
      </c>
      <c r="AA235" s="5">
        <v>42437</v>
      </c>
      <c r="AB235" s="4" t="s">
        <v>1659</v>
      </c>
      <c r="AC235" s="146" t="s">
        <v>2302</v>
      </c>
    </row>
    <row r="236" spans="1:29" s="4" customFormat="1">
      <c r="A236" s="4" t="s">
        <v>27</v>
      </c>
      <c r="B236" s="4" t="s">
        <v>28</v>
      </c>
      <c r="C236" s="4" t="s">
        <v>1641</v>
      </c>
      <c r="D236" s="5">
        <v>42437</v>
      </c>
      <c r="E236" s="5">
        <v>42467</v>
      </c>
      <c r="F236" s="130">
        <v>0</v>
      </c>
      <c r="G236" s="130">
        <v>0</v>
      </c>
      <c r="I236" s="4" t="s">
        <v>30</v>
      </c>
      <c r="M236" s="4" t="s">
        <v>32</v>
      </c>
      <c r="N236" s="4" t="s">
        <v>46</v>
      </c>
      <c r="O236" s="4" t="s">
        <v>47</v>
      </c>
      <c r="P236" s="4" t="s">
        <v>48</v>
      </c>
      <c r="Q236" s="4">
        <v>1</v>
      </c>
      <c r="R236" s="130">
        <v>6.5</v>
      </c>
      <c r="S236" s="130">
        <f t="shared" si="15"/>
        <v>6.5</v>
      </c>
      <c r="T236" s="130">
        <f t="shared" si="16"/>
        <v>1.17</v>
      </c>
      <c r="U236" s="130">
        <v>5.33</v>
      </c>
      <c r="V236" s="130">
        <f t="shared" si="17"/>
        <v>5.33</v>
      </c>
      <c r="W236" s="5">
        <v>42441</v>
      </c>
      <c r="X236" s="4" t="s">
        <v>141</v>
      </c>
      <c r="Y236" s="4" t="s">
        <v>142</v>
      </c>
      <c r="Z236" s="4" t="s">
        <v>38</v>
      </c>
      <c r="AA236" s="5">
        <v>42437</v>
      </c>
      <c r="AB236" s="4" t="s">
        <v>1660</v>
      </c>
      <c r="AC236" s="146" t="s">
        <v>2302</v>
      </c>
    </row>
    <row r="237" spans="1:29" s="4" customFormat="1">
      <c r="A237" s="4" t="s">
        <v>27</v>
      </c>
      <c r="B237" s="4" t="s">
        <v>28</v>
      </c>
      <c r="C237" s="4" t="s">
        <v>1641</v>
      </c>
      <c r="D237" s="5">
        <v>42437</v>
      </c>
      <c r="E237" s="5">
        <v>42467</v>
      </c>
      <c r="F237" s="130">
        <v>0</v>
      </c>
      <c r="G237" s="130">
        <v>0</v>
      </c>
      <c r="I237" s="4" t="s">
        <v>30</v>
      </c>
      <c r="M237" s="4" t="s">
        <v>32</v>
      </c>
      <c r="N237" s="4" t="s">
        <v>46</v>
      </c>
      <c r="O237" s="4" t="s">
        <v>47</v>
      </c>
      <c r="P237" s="4" t="s">
        <v>48</v>
      </c>
      <c r="Q237" s="4">
        <v>2</v>
      </c>
      <c r="R237" s="130">
        <v>6.5</v>
      </c>
      <c r="S237" s="130">
        <f t="shared" si="15"/>
        <v>13</v>
      </c>
      <c r="T237" s="130">
        <f t="shared" si="16"/>
        <v>2.34</v>
      </c>
      <c r="U237" s="130">
        <v>5.33</v>
      </c>
      <c r="V237" s="130">
        <f t="shared" si="17"/>
        <v>10.66</v>
      </c>
      <c r="W237" s="5">
        <v>42441</v>
      </c>
      <c r="X237" s="4" t="s">
        <v>141</v>
      </c>
      <c r="Y237" s="4" t="s">
        <v>142</v>
      </c>
      <c r="Z237" s="4" t="s">
        <v>38</v>
      </c>
      <c r="AA237" s="5">
        <v>42437</v>
      </c>
      <c r="AB237" s="4" t="s">
        <v>1661</v>
      </c>
      <c r="AC237" s="146" t="s">
        <v>2302</v>
      </c>
    </row>
    <row r="238" spans="1:29" s="4" customFormat="1">
      <c r="A238" s="4" t="s">
        <v>27</v>
      </c>
      <c r="B238" s="4" t="s">
        <v>28</v>
      </c>
      <c r="C238" s="4" t="s">
        <v>1641</v>
      </c>
      <c r="D238" s="5">
        <v>42437</v>
      </c>
      <c r="E238" s="5">
        <v>42467</v>
      </c>
      <c r="F238" s="130">
        <v>0</v>
      </c>
      <c r="G238" s="130">
        <v>0</v>
      </c>
      <c r="I238" s="4" t="s">
        <v>30</v>
      </c>
      <c r="K238" s="4" t="s">
        <v>94</v>
      </c>
      <c r="M238" s="4" t="s">
        <v>32</v>
      </c>
      <c r="N238" s="4" t="s">
        <v>186</v>
      </c>
      <c r="O238" s="4" t="s">
        <v>187</v>
      </c>
      <c r="P238" s="4" t="s">
        <v>48</v>
      </c>
      <c r="Q238" s="4">
        <v>1</v>
      </c>
      <c r="R238" s="130">
        <v>10.39</v>
      </c>
      <c r="S238" s="130">
        <f t="shared" si="15"/>
        <v>10.39</v>
      </c>
      <c r="T238" s="130">
        <f t="shared" si="16"/>
        <v>1.870000000000001</v>
      </c>
      <c r="U238" s="130">
        <v>8.52</v>
      </c>
      <c r="V238" s="130">
        <f t="shared" si="17"/>
        <v>8.52</v>
      </c>
      <c r="W238" s="5">
        <v>42441</v>
      </c>
      <c r="X238" s="4" t="s">
        <v>1515</v>
      </c>
      <c r="Y238" s="4" t="s">
        <v>1516</v>
      </c>
      <c r="Z238" s="4" t="s">
        <v>38</v>
      </c>
      <c r="AA238" s="5">
        <v>42437</v>
      </c>
      <c r="AB238" s="4" t="s">
        <v>1655</v>
      </c>
      <c r="AC238" s="146" t="s">
        <v>2302</v>
      </c>
    </row>
    <row r="239" spans="1:29" s="4" customFormat="1">
      <c r="A239" s="4" t="s">
        <v>27</v>
      </c>
      <c r="B239" s="4" t="s">
        <v>28</v>
      </c>
      <c r="C239" s="4" t="s">
        <v>1641</v>
      </c>
      <c r="D239" s="5">
        <v>42437</v>
      </c>
      <c r="E239" s="5">
        <v>42467</v>
      </c>
      <c r="F239" s="130">
        <v>0</v>
      </c>
      <c r="G239" s="130">
        <v>0</v>
      </c>
      <c r="I239" s="4" t="s">
        <v>30</v>
      </c>
      <c r="M239" s="4" t="s">
        <v>32</v>
      </c>
      <c r="N239" s="4" t="s">
        <v>186</v>
      </c>
      <c r="O239" s="4" t="s">
        <v>187</v>
      </c>
      <c r="P239" s="4" t="s">
        <v>48</v>
      </c>
      <c r="Q239" s="4">
        <v>1</v>
      </c>
      <c r="R239" s="130">
        <v>10.39</v>
      </c>
      <c r="S239" s="130">
        <f t="shared" si="15"/>
        <v>10.39</v>
      </c>
      <c r="T239" s="130">
        <f t="shared" si="16"/>
        <v>1.870000000000001</v>
      </c>
      <c r="U239" s="130">
        <v>8.52</v>
      </c>
      <c r="V239" s="130">
        <f t="shared" si="17"/>
        <v>8.52</v>
      </c>
      <c r="W239" s="5">
        <v>42441</v>
      </c>
      <c r="X239" s="4" t="s">
        <v>1651</v>
      </c>
      <c r="Y239" s="4" t="s">
        <v>1652</v>
      </c>
      <c r="Z239" s="4" t="s">
        <v>51</v>
      </c>
      <c r="AA239" s="5">
        <v>42437</v>
      </c>
      <c r="AB239" s="4" t="s">
        <v>1653</v>
      </c>
      <c r="AC239" s="146" t="s">
        <v>2313</v>
      </c>
    </row>
    <row r="240" spans="1:29" s="4" customFormat="1">
      <c r="A240" s="4" t="s">
        <v>27</v>
      </c>
      <c r="B240" s="4" t="s">
        <v>28</v>
      </c>
      <c r="C240" s="4" t="s">
        <v>1670</v>
      </c>
      <c r="D240" s="5">
        <v>42438</v>
      </c>
      <c r="E240" s="5">
        <v>42468</v>
      </c>
      <c r="F240" s="130">
        <v>10.58</v>
      </c>
      <c r="G240" s="130">
        <v>0</v>
      </c>
      <c r="I240" s="4" t="s">
        <v>30</v>
      </c>
      <c r="K240" s="4" t="s">
        <v>1671</v>
      </c>
      <c r="M240" s="4" t="s">
        <v>32</v>
      </c>
      <c r="N240" s="4" t="s">
        <v>33</v>
      </c>
      <c r="O240" s="4" t="s">
        <v>34</v>
      </c>
      <c r="P240" s="4" t="s">
        <v>35</v>
      </c>
      <c r="Q240" s="4">
        <v>1</v>
      </c>
      <c r="R240" s="130">
        <v>6.4</v>
      </c>
      <c r="S240" s="130">
        <f t="shared" si="15"/>
        <v>6.4</v>
      </c>
      <c r="T240" s="130">
        <f t="shared" si="16"/>
        <v>1.1500000000000004</v>
      </c>
      <c r="U240" s="130">
        <v>5.25</v>
      </c>
      <c r="V240" s="130">
        <f t="shared" si="17"/>
        <v>5.25</v>
      </c>
      <c r="W240" s="5">
        <v>42441</v>
      </c>
      <c r="X240" s="4" t="s">
        <v>309</v>
      </c>
      <c r="Y240" s="4" t="s">
        <v>310</v>
      </c>
      <c r="Z240" s="4" t="s">
        <v>139</v>
      </c>
      <c r="AA240" s="5">
        <v>42438</v>
      </c>
      <c r="AB240" s="4" t="s">
        <v>1672</v>
      </c>
      <c r="AC240" s="146" t="s">
        <v>2302</v>
      </c>
    </row>
    <row r="241" spans="1:29" s="4" customFormat="1">
      <c r="A241" s="4" t="s">
        <v>27</v>
      </c>
      <c r="B241" s="4" t="s">
        <v>28</v>
      </c>
      <c r="C241" s="4" t="s">
        <v>1670</v>
      </c>
      <c r="D241" s="5">
        <v>42438</v>
      </c>
      <c r="E241" s="5">
        <v>42468</v>
      </c>
      <c r="F241" s="130">
        <v>0</v>
      </c>
      <c r="G241" s="130">
        <v>0</v>
      </c>
      <c r="I241" s="4" t="s">
        <v>30</v>
      </c>
      <c r="K241" s="4" t="s">
        <v>94</v>
      </c>
      <c r="M241" s="4" t="s">
        <v>32</v>
      </c>
      <c r="N241" s="4" t="s">
        <v>46</v>
      </c>
      <c r="O241" s="4" t="s">
        <v>47</v>
      </c>
      <c r="P241" s="4" t="s">
        <v>48</v>
      </c>
      <c r="Q241" s="4">
        <v>1</v>
      </c>
      <c r="R241" s="130">
        <v>6.5</v>
      </c>
      <c r="S241" s="130">
        <f t="shared" si="15"/>
        <v>6.5</v>
      </c>
      <c r="T241" s="130">
        <f t="shared" si="16"/>
        <v>1.17</v>
      </c>
      <c r="U241" s="130">
        <v>5.33</v>
      </c>
      <c r="V241" s="130">
        <f t="shared" si="17"/>
        <v>5.33</v>
      </c>
      <c r="W241" s="5">
        <v>42441</v>
      </c>
      <c r="X241" s="4" t="s">
        <v>1673</v>
      </c>
      <c r="Y241" s="4" t="s">
        <v>1674</v>
      </c>
      <c r="Z241" s="4" t="s">
        <v>51</v>
      </c>
      <c r="AA241" s="5">
        <v>42438</v>
      </c>
      <c r="AB241" s="4" t="s">
        <v>1675</v>
      </c>
      <c r="AC241" s="146" t="s">
        <v>2321</v>
      </c>
    </row>
    <row r="242" spans="1:29" s="4" customFormat="1">
      <c r="A242" s="4" t="s">
        <v>27</v>
      </c>
      <c r="B242" s="4" t="s">
        <v>28</v>
      </c>
      <c r="C242" s="4" t="s">
        <v>1676</v>
      </c>
      <c r="D242" s="5">
        <v>42438</v>
      </c>
      <c r="E242" s="5">
        <v>42468</v>
      </c>
      <c r="F242" s="130">
        <v>544.65</v>
      </c>
      <c r="G242" s="130">
        <v>0</v>
      </c>
      <c r="I242" s="4" t="s">
        <v>30</v>
      </c>
      <c r="K242" s="4">
        <v>68149188</v>
      </c>
      <c r="M242" s="4" t="s">
        <v>32</v>
      </c>
      <c r="N242" s="4" t="s">
        <v>46</v>
      </c>
      <c r="O242" s="4" t="s">
        <v>47</v>
      </c>
      <c r="P242" s="4" t="s">
        <v>48</v>
      </c>
      <c r="Q242" s="4">
        <v>1</v>
      </c>
      <c r="R242" s="130">
        <v>6.5</v>
      </c>
      <c r="S242" s="130">
        <f t="shared" si="15"/>
        <v>6.5</v>
      </c>
      <c r="T242" s="130">
        <f t="shared" si="16"/>
        <v>1.17</v>
      </c>
      <c r="U242" s="130">
        <v>5.33</v>
      </c>
      <c r="V242" s="130">
        <f t="shared" si="17"/>
        <v>5.33</v>
      </c>
      <c r="W242" s="5">
        <v>42441</v>
      </c>
      <c r="X242" s="4" t="s">
        <v>59</v>
      </c>
      <c r="Y242" s="4" t="s">
        <v>60</v>
      </c>
      <c r="Z242" s="4" t="s">
        <v>61</v>
      </c>
      <c r="AA242" s="5">
        <v>42438</v>
      </c>
      <c r="AB242" s="4" t="s">
        <v>1677</v>
      </c>
      <c r="AC242" s="146" t="s">
        <v>2302</v>
      </c>
    </row>
    <row r="243" spans="1:29" s="4" customFormat="1">
      <c r="A243" s="4" t="s">
        <v>27</v>
      </c>
      <c r="B243" s="4" t="s">
        <v>28</v>
      </c>
      <c r="C243" s="4" t="s">
        <v>1676</v>
      </c>
      <c r="D243" s="5">
        <v>42438</v>
      </c>
      <c r="E243" s="5">
        <v>42468</v>
      </c>
      <c r="F243" s="130">
        <v>0</v>
      </c>
      <c r="G243" s="130">
        <v>0</v>
      </c>
      <c r="I243" s="4" t="s">
        <v>30</v>
      </c>
      <c r="K243" s="4" t="s">
        <v>1678</v>
      </c>
      <c r="M243" s="4" t="s">
        <v>32</v>
      </c>
      <c r="N243" s="4" t="s">
        <v>46</v>
      </c>
      <c r="O243" s="4" t="s">
        <v>47</v>
      </c>
      <c r="P243" s="4" t="s">
        <v>48</v>
      </c>
      <c r="Q243" s="4">
        <v>1</v>
      </c>
      <c r="R243" s="130">
        <v>6.5</v>
      </c>
      <c r="S243" s="130">
        <f t="shared" si="15"/>
        <v>6.5</v>
      </c>
      <c r="T243" s="130">
        <f t="shared" si="16"/>
        <v>1.17</v>
      </c>
      <c r="U243" s="130">
        <v>5.33</v>
      </c>
      <c r="V243" s="130">
        <f t="shared" si="17"/>
        <v>5.33</v>
      </c>
      <c r="W243" s="5">
        <v>42441</v>
      </c>
      <c r="X243" s="4" t="s">
        <v>634</v>
      </c>
      <c r="Y243" s="4" t="s">
        <v>635</v>
      </c>
      <c r="Z243" s="4" t="s">
        <v>139</v>
      </c>
      <c r="AA243" s="5">
        <v>42438</v>
      </c>
      <c r="AB243" s="4" t="s">
        <v>1679</v>
      </c>
      <c r="AC243" s="146" t="s">
        <v>2302</v>
      </c>
    </row>
    <row r="244" spans="1:29" s="4" customFormat="1">
      <c r="A244" s="4" t="s">
        <v>27</v>
      </c>
      <c r="B244" s="4" t="s">
        <v>28</v>
      </c>
      <c r="C244" s="4" t="s">
        <v>1676</v>
      </c>
      <c r="D244" s="5">
        <v>42438</v>
      </c>
      <c r="E244" s="5">
        <v>42468</v>
      </c>
      <c r="F244" s="130">
        <v>0</v>
      </c>
      <c r="G244" s="130">
        <v>0</v>
      </c>
      <c r="I244" s="4" t="s">
        <v>30</v>
      </c>
      <c r="K244" s="4">
        <v>68165015</v>
      </c>
      <c r="M244" s="4" t="s">
        <v>32</v>
      </c>
      <c r="N244" s="4" t="s">
        <v>46</v>
      </c>
      <c r="O244" s="4" t="s">
        <v>47</v>
      </c>
      <c r="P244" s="4" t="s">
        <v>48</v>
      </c>
      <c r="Q244" s="4">
        <v>1</v>
      </c>
      <c r="R244" s="130">
        <v>6.5</v>
      </c>
      <c r="S244" s="130">
        <f t="shared" si="15"/>
        <v>6.5</v>
      </c>
      <c r="T244" s="130">
        <f t="shared" si="16"/>
        <v>1.17</v>
      </c>
      <c r="U244" s="130">
        <v>5.33</v>
      </c>
      <c r="V244" s="130">
        <f t="shared" si="17"/>
        <v>5.33</v>
      </c>
      <c r="W244" s="5">
        <v>42441</v>
      </c>
      <c r="X244" s="4" t="s">
        <v>59</v>
      </c>
      <c r="Y244" s="4" t="s">
        <v>60</v>
      </c>
      <c r="Z244" s="4" t="s">
        <v>61</v>
      </c>
      <c r="AA244" s="5">
        <v>42438</v>
      </c>
      <c r="AB244" s="4" t="s">
        <v>1680</v>
      </c>
      <c r="AC244" s="146" t="s">
        <v>2302</v>
      </c>
    </row>
    <row r="245" spans="1:29" s="4" customFormat="1">
      <c r="A245" s="4" t="s">
        <v>27</v>
      </c>
      <c r="B245" s="4" t="s">
        <v>28</v>
      </c>
      <c r="C245" s="4" t="s">
        <v>1676</v>
      </c>
      <c r="D245" s="5">
        <v>42438</v>
      </c>
      <c r="E245" s="5">
        <v>42468</v>
      </c>
      <c r="F245" s="130">
        <v>0</v>
      </c>
      <c r="G245" s="130">
        <v>0</v>
      </c>
      <c r="I245" s="4" t="s">
        <v>30</v>
      </c>
      <c r="K245" s="4" t="s">
        <v>1681</v>
      </c>
      <c r="M245" s="4" t="s">
        <v>32</v>
      </c>
      <c r="N245" s="4" t="s">
        <v>46</v>
      </c>
      <c r="O245" s="4" t="s">
        <v>47</v>
      </c>
      <c r="P245" s="4" t="s">
        <v>48</v>
      </c>
      <c r="Q245" s="4">
        <v>30</v>
      </c>
      <c r="R245" s="130">
        <v>6.5</v>
      </c>
      <c r="S245" s="130">
        <f t="shared" si="15"/>
        <v>195</v>
      </c>
      <c r="T245" s="130">
        <f t="shared" si="16"/>
        <v>35.099999999999994</v>
      </c>
      <c r="U245" s="130">
        <v>5.33</v>
      </c>
      <c r="V245" s="130">
        <f t="shared" si="17"/>
        <v>159.9</v>
      </c>
      <c r="W245" s="5">
        <v>42441</v>
      </c>
      <c r="X245" s="4" t="s">
        <v>76</v>
      </c>
      <c r="Y245" s="4" t="s">
        <v>77</v>
      </c>
      <c r="Z245" s="4" t="s">
        <v>78</v>
      </c>
      <c r="AA245" s="5">
        <v>42438</v>
      </c>
      <c r="AB245" s="4" t="s">
        <v>1682</v>
      </c>
      <c r="AC245" s="146" t="s">
        <v>2302</v>
      </c>
    </row>
    <row r="246" spans="1:29" s="4" customFormat="1">
      <c r="A246" s="4" t="s">
        <v>27</v>
      </c>
      <c r="B246" s="4" t="s">
        <v>28</v>
      </c>
      <c r="C246" s="4" t="s">
        <v>1676</v>
      </c>
      <c r="D246" s="5">
        <v>42438</v>
      </c>
      <c r="E246" s="5">
        <v>42468</v>
      </c>
      <c r="F246" s="130">
        <v>0</v>
      </c>
      <c r="G246" s="130">
        <v>0</v>
      </c>
      <c r="I246" s="4" t="s">
        <v>30</v>
      </c>
      <c r="K246" s="4" t="s">
        <v>1683</v>
      </c>
      <c r="M246" s="4" t="s">
        <v>32</v>
      </c>
      <c r="N246" s="4" t="s">
        <v>46</v>
      </c>
      <c r="O246" s="4" t="s">
        <v>47</v>
      </c>
      <c r="P246" s="4" t="s">
        <v>48</v>
      </c>
      <c r="Q246" s="4">
        <v>30</v>
      </c>
      <c r="R246" s="130">
        <v>6.5</v>
      </c>
      <c r="S246" s="130">
        <f t="shared" si="15"/>
        <v>195</v>
      </c>
      <c r="T246" s="130">
        <f t="shared" si="16"/>
        <v>35.099999999999994</v>
      </c>
      <c r="U246" s="130">
        <v>5.33</v>
      </c>
      <c r="V246" s="130">
        <f t="shared" si="17"/>
        <v>159.9</v>
      </c>
      <c r="W246" s="5">
        <v>42441</v>
      </c>
      <c r="X246" s="4" t="s">
        <v>76</v>
      </c>
      <c r="Y246" s="4" t="s">
        <v>77</v>
      </c>
      <c r="Z246" s="4" t="s">
        <v>78</v>
      </c>
      <c r="AA246" s="5">
        <v>42438</v>
      </c>
      <c r="AB246" s="4" t="s">
        <v>1684</v>
      </c>
      <c r="AC246" s="146" t="s">
        <v>2302</v>
      </c>
    </row>
    <row r="247" spans="1:29" s="4" customFormat="1">
      <c r="A247" s="4" t="s">
        <v>27</v>
      </c>
      <c r="B247" s="4" t="s">
        <v>28</v>
      </c>
      <c r="C247" s="4" t="s">
        <v>1676</v>
      </c>
      <c r="D247" s="5">
        <v>42438</v>
      </c>
      <c r="E247" s="5">
        <v>42468</v>
      </c>
      <c r="F247" s="130">
        <v>0</v>
      </c>
      <c r="G247" s="130">
        <v>0</v>
      </c>
      <c r="I247" s="4" t="s">
        <v>30</v>
      </c>
      <c r="K247" s="4" t="s">
        <v>1685</v>
      </c>
      <c r="M247" s="4" t="s">
        <v>32</v>
      </c>
      <c r="N247" s="4" t="s">
        <v>46</v>
      </c>
      <c r="O247" s="4" t="s">
        <v>47</v>
      </c>
      <c r="P247" s="4" t="s">
        <v>48</v>
      </c>
      <c r="Q247" s="4">
        <v>30</v>
      </c>
      <c r="R247" s="130">
        <v>6.5</v>
      </c>
      <c r="S247" s="130">
        <f t="shared" si="15"/>
        <v>195</v>
      </c>
      <c r="T247" s="130">
        <f t="shared" si="16"/>
        <v>35.099999999999994</v>
      </c>
      <c r="U247" s="130">
        <v>5.33</v>
      </c>
      <c r="V247" s="130">
        <f t="shared" si="17"/>
        <v>159.9</v>
      </c>
      <c r="W247" s="5">
        <v>42441</v>
      </c>
      <c r="X247" s="4" t="s">
        <v>76</v>
      </c>
      <c r="Y247" s="4" t="s">
        <v>77</v>
      </c>
      <c r="Z247" s="4" t="s">
        <v>78</v>
      </c>
      <c r="AA247" s="5">
        <v>42438</v>
      </c>
      <c r="AB247" s="4" t="s">
        <v>1686</v>
      </c>
      <c r="AC247" s="146" t="s">
        <v>2302</v>
      </c>
    </row>
    <row r="248" spans="1:29" s="4" customFormat="1">
      <c r="A248" s="4" t="s">
        <v>27</v>
      </c>
      <c r="B248" s="4" t="s">
        <v>28</v>
      </c>
      <c r="C248" s="4" t="s">
        <v>1676</v>
      </c>
      <c r="D248" s="5">
        <v>42438</v>
      </c>
      <c r="E248" s="5">
        <v>42468</v>
      </c>
      <c r="F248" s="130">
        <v>0</v>
      </c>
      <c r="G248" s="130">
        <v>0</v>
      </c>
      <c r="I248" s="4" t="s">
        <v>30</v>
      </c>
      <c r="K248" s="4">
        <v>19999999</v>
      </c>
      <c r="M248" s="4" t="s">
        <v>32</v>
      </c>
      <c r="N248" s="4" t="s">
        <v>186</v>
      </c>
      <c r="O248" s="4" t="s">
        <v>187</v>
      </c>
      <c r="P248" s="4" t="s">
        <v>48</v>
      </c>
      <c r="Q248" s="4">
        <v>1</v>
      </c>
      <c r="R248" s="130">
        <v>10.39</v>
      </c>
      <c r="S248" s="130">
        <f t="shared" si="15"/>
        <v>10.39</v>
      </c>
      <c r="T248" s="130">
        <f t="shared" si="16"/>
        <v>1.870000000000001</v>
      </c>
      <c r="U248" s="130">
        <v>8.52</v>
      </c>
      <c r="V248" s="130">
        <f t="shared" si="17"/>
        <v>8.52</v>
      </c>
      <c r="W248" s="5">
        <v>42441</v>
      </c>
      <c r="X248" s="4" t="s">
        <v>54</v>
      </c>
      <c r="Y248" s="4" t="s">
        <v>55</v>
      </c>
      <c r="Z248" s="4" t="s">
        <v>56</v>
      </c>
      <c r="AA248" s="5">
        <v>42438</v>
      </c>
      <c r="AB248" s="4" t="s">
        <v>1688</v>
      </c>
      <c r="AC248" s="146" t="s">
        <v>2302</v>
      </c>
    </row>
    <row r="249" spans="1:29" s="4" customFormat="1">
      <c r="A249" s="4" t="s">
        <v>27</v>
      </c>
      <c r="B249" s="4" t="s">
        <v>28</v>
      </c>
      <c r="C249" s="4" t="s">
        <v>1676</v>
      </c>
      <c r="D249" s="5">
        <v>42438</v>
      </c>
      <c r="E249" s="5">
        <v>42468</v>
      </c>
      <c r="F249" s="130">
        <v>0</v>
      </c>
      <c r="G249" s="130">
        <v>0</v>
      </c>
      <c r="I249" s="4" t="s">
        <v>30</v>
      </c>
      <c r="K249" s="4">
        <v>4500139589</v>
      </c>
      <c r="M249" s="4" t="s">
        <v>32</v>
      </c>
      <c r="N249" s="4" t="s">
        <v>306</v>
      </c>
      <c r="O249" s="4" t="s">
        <v>307</v>
      </c>
      <c r="P249" s="4" t="s">
        <v>308</v>
      </c>
      <c r="Q249" s="4">
        <v>1</v>
      </c>
      <c r="R249" s="130">
        <v>7.75</v>
      </c>
      <c r="S249" s="130">
        <f t="shared" si="15"/>
        <v>7.75</v>
      </c>
      <c r="T249" s="130">
        <f t="shared" si="16"/>
        <v>1.3899999999999997</v>
      </c>
      <c r="U249" s="130">
        <v>6.36</v>
      </c>
      <c r="V249" s="130">
        <f t="shared" si="17"/>
        <v>6.36</v>
      </c>
      <c r="W249" s="5">
        <v>42441</v>
      </c>
      <c r="X249" s="4" t="s">
        <v>378</v>
      </c>
      <c r="Y249" s="4" t="s">
        <v>379</v>
      </c>
      <c r="Z249" s="4" t="s">
        <v>291</v>
      </c>
      <c r="AA249" s="5">
        <v>42438</v>
      </c>
      <c r="AB249" s="4" t="s">
        <v>1689</v>
      </c>
      <c r="AC249" s="146" t="s">
        <v>2302</v>
      </c>
    </row>
    <row r="250" spans="1:29" s="4" customFormat="1">
      <c r="A250" s="4" t="s">
        <v>27</v>
      </c>
      <c r="B250" s="4" t="s">
        <v>28</v>
      </c>
      <c r="C250" s="4" t="s">
        <v>1676</v>
      </c>
      <c r="D250" s="5">
        <v>42438</v>
      </c>
      <c r="E250" s="5">
        <v>42468</v>
      </c>
      <c r="F250" s="130">
        <v>0</v>
      </c>
      <c r="G250" s="130">
        <v>0</v>
      </c>
      <c r="I250" s="4" t="s">
        <v>30</v>
      </c>
      <c r="K250" s="4" t="s">
        <v>857</v>
      </c>
      <c r="M250" s="4" t="s">
        <v>32</v>
      </c>
      <c r="N250" s="4" t="s">
        <v>186</v>
      </c>
      <c r="O250" s="4" t="s">
        <v>187</v>
      </c>
      <c r="P250" s="4" t="s">
        <v>48</v>
      </c>
      <c r="Q250" s="4">
        <v>1</v>
      </c>
      <c r="R250" s="130">
        <v>10.39</v>
      </c>
      <c r="S250" s="130">
        <f t="shared" si="15"/>
        <v>10.39</v>
      </c>
      <c r="T250" s="130">
        <f t="shared" si="16"/>
        <v>1.870000000000001</v>
      </c>
      <c r="U250" s="130">
        <v>8.52</v>
      </c>
      <c r="V250" s="130">
        <f t="shared" si="17"/>
        <v>8.52</v>
      </c>
      <c r="W250" s="5">
        <v>42441</v>
      </c>
      <c r="X250" s="4" t="s">
        <v>242</v>
      </c>
      <c r="Y250" s="4" t="s">
        <v>243</v>
      </c>
      <c r="Z250" s="4" t="s">
        <v>38</v>
      </c>
      <c r="AA250" s="5">
        <v>42438</v>
      </c>
      <c r="AB250" s="4" t="s">
        <v>1687</v>
      </c>
      <c r="AC250" s="146" t="s">
        <v>2302</v>
      </c>
    </row>
    <row r="251" spans="1:29" s="4" customFormat="1">
      <c r="A251" s="4" t="s">
        <v>27</v>
      </c>
      <c r="B251" s="4" t="s">
        <v>28</v>
      </c>
      <c r="C251" s="4" t="s">
        <v>1676</v>
      </c>
      <c r="D251" s="5">
        <v>42438</v>
      </c>
      <c r="E251" s="5">
        <v>42468</v>
      </c>
      <c r="F251" s="130">
        <v>0</v>
      </c>
      <c r="G251" s="130">
        <v>0</v>
      </c>
      <c r="I251" s="4" t="s">
        <v>30</v>
      </c>
      <c r="K251" s="4" t="s">
        <v>94</v>
      </c>
      <c r="M251" s="4" t="s">
        <v>32</v>
      </c>
      <c r="N251" s="4" t="s">
        <v>186</v>
      </c>
      <c r="O251" s="4" t="s">
        <v>187</v>
      </c>
      <c r="P251" s="4" t="s">
        <v>48</v>
      </c>
      <c r="Q251" s="4">
        <v>1</v>
      </c>
      <c r="R251" s="130">
        <v>10.39</v>
      </c>
      <c r="S251" s="130">
        <f t="shared" si="15"/>
        <v>10.39</v>
      </c>
      <c r="T251" s="130">
        <f t="shared" si="16"/>
        <v>1.870000000000001</v>
      </c>
      <c r="U251" s="130">
        <v>8.52</v>
      </c>
      <c r="V251" s="130">
        <f t="shared" si="17"/>
        <v>8.52</v>
      </c>
      <c r="W251" s="5">
        <v>42441</v>
      </c>
      <c r="X251" s="4" t="s">
        <v>1690</v>
      </c>
      <c r="Y251" s="4" t="s">
        <v>1691</v>
      </c>
      <c r="Z251" s="4" t="s">
        <v>38</v>
      </c>
      <c r="AA251" s="5">
        <v>42438</v>
      </c>
      <c r="AB251" s="4" t="s">
        <v>1692</v>
      </c>
      <c r="AC251" s="146" t="s">
        <v>2302</v>
      </c>
    </row>
    <row r="252" spans="1:29" s="4" customFormat="1">
      <c r="A252" s="4" t="s">
        <v>27</v>
      </c>
      <c r="B252" s="4" t="s">
        <v>28</v>
      </c>
      <c r="C252" s="4" t="s">
        <v>1676</v>
      </c>
      <c r="D252" s="5">
        <v>42438</v>
      </c>
      <c r="E252" s="5">
        <v>42468</v>
      </c>
      <c r="F252" s="130">
        <v>0</v>
      </c>
      <c r="G252" s="130">
        <v>0</v>
      </c>
      <c r="I252" s="4" t="s">
        <v>30</v>
      </c>
      <c r="K252" s="4" t="s">
        <v>845</v>
      </c>
      <c r="M252" s="4" t="s">
        <v>32</v>
      </c>
      <c r="N252" s="4" t="s">
        <v>186</v>
      </c>
      <c r="O252" s="4" t="s">
        <v>187</v>
      </c>
      <c r="P252" s="4" t="s">
        <v>48</v>
      </c>
      <c r="Q252" s="4">
        <v>1</v>
      </c>
      <c r="R252" s="130">
        <v>10.39</v>
      </c>
      <c r="S252" s="130">
        <f t="shared" si="15"/>
        <v>10.39</v>
      </c>
      <c r="T252" s="130">
        <f t="shared" si="16"/>
        <v>1.870000000000001</v>
      </c>
      <c r="U252" s="130">
        <v>8.52</v>
      </c>
      <c r="V252" s="130">
        <f t="shared" si="17"/>
        <v>8.52</v>
      </c>
      <c r="W252" s="5">
        <v>42441</v>
      </c>
      <c r="X252" s="4" t="s">
        <v>1696</v>
      </c>
      <c r="Y252" s="4" t="s">
        <v>1697</v>
      </c>
      <c r="Z252" s="4" t="s">
        <v>38</v>
      </c>
      <c r="AA252" s="5">
        <v>42438</v>
      </c>
      <c r="AB252" s="4" t="s">
        <v>1698</v>
      </c>
      <c r="AC252" s="146" t="s">
        <v>2302</v>
      </c>
    </row>
    <row r="253" spans="1:29" s="4" customFormat="1">
      <c r="A253" s="4" t="s">
        <v>27</v>
      </c>
      <c r="B253" s="4" t="s">
        <v>28</v>
      </c>
      <c r="C253" s="4" t="s">
        <v>1676</v>
      </c>
      <c r="D253" s="5">
        <v>42438</v>
      </c>
      <c r="E253" s="5">
        <v>42468</v>
      </c>
      <c r="F253" s="130">
        <v>0</v>
      </c>
      <c r="G253" s="130">
        <v>0</v>
      </c>
      <c r="I253" s="4" t="s">
        <v>30</v>
      </c>
      <c r="K253" s="4" t="s">
        <v>94</v>
      </c>
      <c r="M253" s="4" t="s">
        <v>32</v>
      </c>
      <c r="N253" s="4" t="s">
        <v>186</v>
      </c>
      <c r="O253" s="4" t="s">
        <v>187</v>
      </c>
      <c r="P253" s="4" t="s">
        <v>48</v>
      </c>
      <c r="Q253" s="4">
        <v>1</v>
      </c>
      <c r="R253" s="130">
        <v>10.39</v>
      </c>
      <c r="S253" s="130">
        <f t="shared" si="15"/>
        <v>10.39</v>
      </c>
      <c r="T253" s="130">
        <f t="shared" si="16"/>
        <v>1.870000000000001</v>
      </c>
      <c r="U253" s="130">
        <v>8.52</v>
      </c>
      <c r="V253" s="130">
        <f t="shared" si="17"/>
        <v>8.52</v>
      </c>
      <c r="W253" s="5">
        <v>42441</v>
      </c>
      <c r="X253" s="4" t="s">
        <v>1693</v>
      </c>
      <c r="Y253" s="4" t="s">
        <v>1694</v>
      </c>
      <c r="Z253" s="4" t="s">
        <v>51</v>
      </c>
      <c r="AA253" s="5">
        <v>42438</v>
      </c>
      <c r="AB253" s="4" t="s">
        <v>1695</v>
      </c>
      <c r="AC253" s="146" t="s">
        <v>2321</v>
      </c>
    </row>
    <row r="254" spans="1:29" s="4" customFormat="1">
      <c r="A254" s="4" t="s">
        <v>27</v>
      </c>
      <c r="B254" s="4" t="s">
        <v>28</v>
      </c>
      <c r="C254" s="4" t="s">
        <v>1699</v>
      </c>
      <c r="D254" s="5">
        <v>42439</v>
      </c>
      <c r="E254" s="5">
        <v>42469</v>
      </c>
      <c r="F254" s="130">
        <v>71.27</v>
      </c>
      <c r="G254" s="130">
        <v>0</v>
      </c>
      <c r="I254" s="4" t="s">
        <v>30</v>
      </c>
      <c r="K254" s="4" t="s">
        <v>94</v>
      </c>
      <c r="M254" s="4" t="s">
        <v>32</v>
      </c>
      <c r="N254" s="4" t="s">
        <v>46</v>
      </c>
      <c r="O254" s="4" t="s">
        <v>47</v>
      </c>
      <c r="P254" s="4" t="s">
        <v>48</v>
      </c>
      <c r="Q254" s="4">
        <v>1</v>
      </c>
      <c r="R254" s="130">
        <v>6.5</v>
      </c>
      <c r="S254" s="130">
        <f t="shared" si="15"/>
        <v>6.5</v>
      </c>
      <c r="T254" s="130">
        <f t="shared" si="16"/>
        <v>1.17</v>
      </c>
      <c r="U254" s="130">
        <v>5.33</v>
      </c>
      <c r="V254" s="130">
        <f t="shared" si="17"/>
        <v>5.33</v>
      </c>
      <c r="W254" s="5">
        <v>42441</v>
      </c>
      <c r="X254" s="4" t="s">
        <v>192</v>
      </c>
      <c r="Y254" s="4" t="s">
        <v>193</v>
      </c>
      <c r="Z254" s="4" t="s">
        <v>51</v>
      </c>
      <c r="AA254" s="5">
        <v>42439</v>
      </c>
      <c r="AB254" s="4" t="s">
        <v>1700</v>
      </c>
      <c r="AC254" s="146" t="s">
        <v>2305</v>
      </c>
    </row>
    <row r="255" spans="1:29" s="4" customFormat="1">
      <c r="A255" s="4" t="s">
        <v>27</v>
      </c>
      <c r="B255" s="4" t="s">
        <v>28</v>
      </c>
      <c r="C255" s="4" t="s">
        <v>1699</v>
      </c>
      <c r="D255" s="5">
        <v>42439</v>
      </c>
      <c r="E255" s="5">
        <v>42469</v>
      </c>
      <c r="F255" s="130">
        <v>0</v>
      </c>
      <c r="G255" s="130">
        <v>0</v>
      </c>
      <c r="I255" s="4" t="s">
        <v>30</v>
      </c>
      <c r="K255" s="4" t="s">
        <v>1704</v>
      </c>
      <c r="M255" s="4" t="s">
        <v>32</v>
      </c>
      <c r="N255" s="4" t="s">
        <v>46</v>
      </c>
      <c r="O255" s="4" t="s">
        <v>47</v>
      </c>
      <c r="P255" s="4" t="s">
        <v>48</v>
      </c>
      <c r="Q255" s="4">
        <v>6</v>
      </c>
      <c r="R255" s="130">
        <v>6.5</v>
      </c>
      <c r="S255" s="130">
        <f t="shared" si="15"/>
        <v>39</v>
      </c>
      <c r="T255" s="130">
        <f t="shared" si="16"/>
        <v>7.02</v>
      </c>
      <c r="U255" s="130">
        <v>5.33</v>
      </c>
      <c r="V255" s="130">
        <f t="shared" si="17"/>
        <v>31.98</v>
      </c>
      <c r="W255" s="5">
        <v>42441</v>
      </c>
      <c r="X255" s="4" t="s">
        <v>125</v>
      </c>
      <c r="Y255" s="4" t="s">
        <v>126</v>
      </c>
      <c r="Z255" s="4" t="s">
        <v>51</v>
      </c>
      <c r="AA255" s="5">
        <v>42439</v>
      </c>
      <c r="AB255" s="4" t="s">
        <v>1705</v>
      </c>
      <c r="AC255" s="146" t="s">
        <v>2305</v>
      </c>
    </row>
    <row r="256" spans="1:29" s="4" customFormat="1">
      <c r="A256" s="4" t="s">
        <v>27</v>
      </c>
      <c r="B256" s="4" t="s">
        <v>28</v>
      </c>
      <c r="C256" s="4" t="s">
        <v>1699</v>
      </c>
      <c r="D256" s="5">
        <v>42439</v>
      </c>
      <c r="E256" s="5">
        <v>42469</v>
      </c>
      <c r="F256" s="130">
        <v>0</v>
      </c>
      <c r="G256" s="130">
        <v>0</v>
      </c>
      <c r="I256" s="4" t="s">
        <v>30</v>
      </c>
      <c r="K256" s="4" t="s">
        <v>94</v>
      </c>
      <c r="M256" s="4" t="s">
        <v>32</v>
      </c>
      <c r="N256" s="4" t="s">
        <v>186</v>
      </c>
      <c r="O256" s="4" t="s">
        <v>187</v>
      </c>
      <c r="P256" s="4" t="s">
        <v>48</v>
      </c>
      <c r="Q256" s="4">
        <v>1</v>
      </c>
      <c r="R256" s="130">
        <v>10.39</v>
      </c>
      <c r="S256" s="130">
        <f t="shared" si="15"/>
        <v>10.39</v>
      </c>
      <c r="T256" s="130">
        <f t="shared" si="16"/>
        <v>1.870000000000001</v>
      </c>
      <c r="U256" s="130">
        <v>8.52</v>
      </c>
      <c r="V256" s="130">
        <f t="shared" si="17"/>
        <v>8.52</v>
      </c>
      <c r="W256" s="5">
        <v>42441</v>
      </c>
      <c r="X256" s="4" t="s">
        <v>1008</v>
      </c>
      <c r="Y256" s="4" t="s">
        <v>1009</v>
      </c>
      <c r="Z256" s="4" t="s">
        <v>51</v>
      </c>
      <c r="AA256" s="5">
        <v>42439</v>
      </c>
      <c r="AB256" s="4" t="s">
        <v>1701</v>
      </c>
      <c r="AC256" s="146" t="s">
        <v>2305</v>
      </c>
    </row>
    <row r="257" spans="1:29" s="4" customFormat="1">
      <c r="A257" s="4" t="s">
        <v>27</v>
      </c>
      <c r="B257" s="4" t="s">
        <v>28</v>
      </c>
      <c r="C257" s="4" t="s">
        <v>1699</v>
      </c>
      <c r="D257" s="5">
        <v>42439</v>
      </c>
      <c r="E257" s="5">
        <v>42469</v>
      </c>
      <c r="F257" s="130">
        <v>0</v>
      </c>
      <c r="G257" s="130">
        <v>0</v>
      </c>
      <c r="I257" s="4" t="s">
        <v>30</v>
      </c>
      <c r="K257" s="4" t="s">
        <v>1702</v>
      </c>
      <c r="M257" s="4" t="s">
        <v>32</v>
      </c>
      <c r="N257" s="4" t="s">
        <v>306</v>
      </c>
      <c r="O257" s="4" t="s">
        <v>307</v>
      </c>
      <c r="P257" s="4" t="s">
        <v>308</v>
      </c>
      <c r="Q257" s="4">
        <v>4</v>
      </c>
      <c r="R257" s="130">
        <v>7.75</v>
      </c>
      <c r="S257" s="130">
        <f t="shared" si="15"/>
        <v>31</v>
      </c>
      <c r="T257" s="130">
        <f t="shared" si="16"/>
        <v>5.5599999999999987</v>
      </c>
      <c r="U257" s="130">
        <v>6.36</v>
      </c>
      <c r="V257" s="130">
        <f t="shared" si="17"/>
        <v>25.44</v>
      </c>
      <c r="W257" s="5">
        <v>42441</v>
      </c>
      <c r="X257" s="4" t="s">
        <v>309</v>
      </c>
      <c r="Y257" s="4" t="s">
        <v>310</v>
      </c>
      <c r="Z257" s="4" t="s">
        <v>139</v>
      </c>
      <c r="AA257" s="5">
        <v>42439</v>
      </c>
      <c r="AB257" s="4" t="s">
        <v>1703</v>
      </c>
      <c r="AC257" s="146" t="s">
        <v>2302</v>
      </c>
    </row>
    <row r="258" spans="1:29" s="4" customFormat="1">
      <c r="A258" s="4" t="s">
        <v>27</v>
      </c>
      <c r="B258" s="4" t="s">
        <v>28</v>
      </c>
      <c r="C258" s="4" t="s">
        <v>1706</v>
      </c>
      <c r="D258" s="5">
        <v>42439</v>
      </c>
      <c r="E258" s="5">
        <v>42469</v>
      </c>
      <c r="F258" s="130">
        <v>30.36</v>
      </c>
      <c r="G258" s="130">
        <v>0</v>
      </c>
      <c r="I258" s="4" t="s">
        <v>30</v>
      </c>
      <c r="K258" s="4">
        <v>68166749</v>
      </c>
      <c r="M258" s="4" t="s">
        <v>32</v>
      </c>
      <c r="N258" s="4" t="s">
        <v>46</v>
      </c>
      <c r="O258" s="4" t="s">
        <v>47</v>
      </c>
      <c r="P258" s="4" t="s">
        <v>48</v>
      </c>
      <c r="Q258" s="4">
        <v>1</v>
      </c>
      <c r="R258" s="130">
        <v>6.5</v>
      </c>
      <c r="S258" s="130">
        <f t="shared" si="15"/>
        <v>6.5</v>
      </c>
      <c r="T258" s="130">
        <f t="shared" si="16"/>
        <v>1.17</v>
      </c>
      <c r="U258" s="130">
        <v>5.33</v>
      </c>
      <c r="V258" s="130">
        <f t="shared" si="17"/>
        <v>5.33</v>
      </c>
      <c r="W258" s="5">
        <v>42441</v>
      </c>
      <c r="X258" s="4" t="s">
        <v>498</v>
      </c>
      <c r="Y258" s="4" t="s">
        <v>499</v>
      </c>
      <c r="Z258" s="4" t="s">
        <v>61</v>
      </c>
      <c r="AA258" s="5">
        <v>42439</v>
      </c>
      <c r="AB258" s="4" t="s">
        <v>1707</v>
      </c>
      <c r="AC258" s="146" t="s">
        <v>2302</v>
      </c>
    </row>
    <row r="259" spans="1:29" s="4" customFormat="1">
      <c r="A259" s="4" t="s">
        <v>27</v>
      </c>
      <c r="B259" s="4" t="s">
        <v>28</v>
      </c>
      <c r="C259" s="4" t="s">
        <v>1706</v>
      </c>
      <c r="D259" s="5">
        <v>42439</v>
      </c>
      <c r="E259" s="5">
        <v>42469</v>
      </c>
      <c r="F259" s="130">
        <v>0</v>
      </c>
      <c r="G259" s="130">
        <v>0</v>
      </c>
      <c r="I259" s="4" t="s">
        <v>30</v>
      </c>
      <c r="K259" s="4" t="s">
        <v>1708</v>
      </c>
      <c r="M259" s="4" t="s">
        <v>32</v>
      </c>
      <c r="N259" s="4" t="s">
        <v>496</v>
      </c>
      <c r="O259" s="4" t="s">
        <v>497</v>
      </c>
      <c r="P259" s="4" t="s">
        <v>259</v>
      </c>
      <c r="Q259" s="4">
        <v>1</v>
      </c>
      <c r="R259" s="130">
        <v>9.74</v>
      </c>
      <c r="S259" s="130">
        <f t="shared" si="15"/>
        <v>9.74</v>
      </c>
      <c r="T259" s="130">
        <f t="shared" si="16"/>
        <v>1.75</v>
      </c>
      <c r="U259" s="130">
        <v>7.99</v>
      </c>
      <c r="V259" s="130">
        <f t="shared" si="17"/>
        <v>7.99</v>
      </c>
      <c r="W259" s="5">
        <v>42441</v>
      </c>
      <c r="X259" s="4" t="s">
        <v>309</v>
      </c>
      <c r="Y259" s="4" t="s">
        <v>310</v>
      </c>
      <c r="Z259" s="4" t="s">
        <v>139</v>
      </c>
      <c r="AA259" s="5">
        <v>42439</v>
      </c>
      <c r="AB259" s="4" t="s">
        <v>1709</v>
      </c>
      <c r="AC259" s="146" t="s">
        <v>2302</v>
      </c>
    </row>
    <row r="260" spans="1:29" s="4" customFormat="1">
      <c r="A260" s="4" t="s">
        <v>27</v>
      </c>
      <c r="B260" s="4" t="s">
        <v>28</v>
      </c>
      <c r="C260" s="4" t="s">
        <v>1706</v>
      </c>
      <c r="D260" s="5">
        <v>42439</v>
      </c>
      <c r="E260" s="5">
        <v>42469</v>
      </c>
      <c r="F260" s="130">
        <v>0</v>
      </c>
      <c r="G260" s="130">
        <v>0</v>
      </c>
      <c r="I260" s="4" t="s">
        <v>30</v>
      </c>
      <c r="M260" s="4" t="s">
        <v>32</v>
      </c>
      <c r="N260" s="4" t="s">
        <v>186</v>
      </c>
      <c r="O260" s="4" t="s">
        <v>187</v>
      </c>
      <c r="P260" s="4" t="s">
        <v>48</v>
      </c>
      <c r="Q260" s="4">
        <v>1</v>
      </c>
      <c r="R260" s="130">
        <v>10.39</v>
      </c>
      <c r="S260" s="130">
        <f t="shared" si="15"/>
        <v>10.39</v>
      </c>
      <c r="T260" s="130">
        <f t="shared" si="16"/>
        <v>1.870000000000001</v>
      </c>
      <c r="U260" s="130">
        <v>8.52</v>
      </c>
      <c r="V260" s="130">
        <f t="shared" si="17"/>
        <v>8.52</v>
      </c>
      <c r="W260" s="5">
        <v>42441</v>
      </c>
      <c r="X260" s="4" t="s">
        <v>1710</v>
      </c>
      <c r="Y260" s="4" t="s">
        <v>1711</v>
      </c>
      <c r="Z260" s="4" t="s">
        <v>38</v>
      </c>
      <c r="AA260" s="5">
        <v>42439</v>
      </c>
      <c r="AB260" s="4" t="s">
        <v>1712</v>
      </c>
      <c r="AC260" s="146" t="s">
        <v>2302</v>
      </c>
    </row>
    <row r="261" spans="1:29" s="4" customFormat="1">
      <c r="A261" s="4" t="s">
        <v>27</v>
      </c>
      <c r="B261" s="4" t="s">
        <v>28</v>
      </c>
      <c r="C261" s="4" t="s">
        <v>1706</v>
      </c>
      <c r="D261" s="5">
        <v>42439</v>
      </c>
      <c r="E261" s="5">
        <v>42469</v>
      </c>
      <c r="F261" s="130">
        <v>0</v>
      </c>
      <c r="G261" s="130">
        <v>0</v>
      </c>
      <c r="I261" s="4" t="s">
        <v>30</v>
      </c>
      <c r="M261" s="4" t="s">
        <v>32</v>
      </c>
      <c r="N261" s="4" t="s">
        <v>186</v>
      </c>
      <c r="O261" s="4" t="s">
        <v>187</v>
      </c>
      <c r="P261" s="4" t="s">
        <v>48</v>
      </c>
      <c r="Q261" s="4">
        <v>1</v>
      </c>
      <c r="R261" s="130">
        <v>10.39</v>
      </c>
      <c r="S261" s="130">
        <f t="shared" si="15"/>
        <v>10.39</v>
      </c>
      <c r="T261" s="130">
        <f t="shared" si="16"/>
        <v>1.870000000000001</v>
      </c>
      <c r="U261" s="130">
        <v>8.52</v>
      </c>
      <c r="V261" s="130">
        <f t="shared" si="17"/>
        <v>8.52</v>
      </c>
      <c r="W261" s="5">
        <v>42441</v>
      </c>
      <c r="X261" s="4" t="s">
        <v>1710</v>
      </c>
      <c r="Y261" s="4" t="s">
        <v>1711</v>
      </c>
      <c r="Z261" s="4" t="s">
        <v>38</v>
      </c>
      <c r="AA261" s="5">
        <v>42439</v>
      </c>
      <c r="AB261" s="4" t="s">
        <v>1712</v>
      </c>
      <c r="AC261" s="146" t="s">
        <v>2302</v>
      </c>
    </row>
    <row r="262" spans="1:29" s="4" customFormat="1">
      <c r="A262" s="4" t="s">
        <v>27</v>
      </c>
      <c r="B262" s="4" t="s">
        <v>28</v>
      </c>
      <c r="C262" s="4" t="s">
        <v>1718</v>
      </c>
      <c r="D262" s="5">
        <v>42440</v>
      </c>
      <c r="E262" s="5">
        <v>42470</v>
      </c>
      <c r="F262" s="130">
        <v>83.2</v>
      </c>
      <c r="G262" s="130">
        <v>0</v>
      </c>
      <c r="I262" s="4" t="s">
        <v>30</v>
      </c>
      <c r="K262" s="4" t="s">
        <v>1719</v>
      </c>
      <c r="M262" s="4" t="s">
        <v>32</v>
      </c>
      <c r="N262" s="4" t="s">
        <v>172</v>
      </c>
      <c r="O262" s="4" t="s">
        <v>173</v>
      </c>
      <c r="P262" s="4" t="s">
        <v>174</v>
      </c>
      <c r="Q262" s="4">
        <v>7</v>
      </c>
      <c r="R262" s="130">
        <v>7.1</v>
      </c>
      <c r="S262" s="130">
        <f t="shared" si="15"/>
        <v>49.699999999999996</v>
      </c>
      <c r="T262" s="130">
        <f t="shared" si="16"/>
        <v>8.9599999999999955</v>
      </c>
      <c r="U262" s="130">
        <v>5.82</v>
      </c>
      <c r="V262" s="130">
        <f t="shared" si="17"/>
        <v>40.74</v>
      </c>
      <c r="W262" s="5">
        <v>42441</v>
      </c>
      <c r="X262" s="4" t="s">
        <v>309</v>
      </c>
      <c r="Y262" s="4" t="s">
        <v>310</v>
      </c>
      <c r="Z262" s="4" t="s">
        <v>139</v>
      </c>
      <c r="AA262" s="5">
        <v>42440</v>
      </c>
      <c r="AB262" s="4" t="s">
        <v>1720</v>
      </c>
      <c r="AC262" s="146" t="s">
        <v>2302</v>
      </c>
    </row>
    <row r="263" spans="1:29" s="4" customFormat="1">
      <c r="A263" s="4" t="s">
        <v>27</v>
      </c>
      <c r="B263" s="4" t="s">
        <v>28</v>
      </c>
      <c r="C263" s="4" t="s">
        <v>1718</v>
      </c>
      <c r="D263" s="5">
        <v>42440</v>
      </c>
      <c r="E263" s="5">
        <v>42470</v>
      </c>
      <c r="F263" s="130">
        <v>0</v>
      </c>
      <c r="G263" s="130">
        <v>0</v>
      </c>
      <c r="I263" s="4" t="s">
        <v>30</v>
      </c>
      <c r="K263" s="4" t="s">
        <v>45</v>
      </c>
      <c r="M263" s="4" t="s">
        <v>32</v>
      </c>
      <c r="N263" s="4" t="s">
        <v>46</v>
      </c>
      <c r="O263" s="4" t="s">
        <v>47</v>
      </c>
      <c r="P263" s="4" t="s">
        <v>48</v>
      </c>
      <c r="Q263" s="4">
        <v>1</v>
      </c>
      <c r="R263" s="130">
        <v>6.5</v>
      </c>
      <c r="S263" s="130">
        <f t="shared" si="15"/>
        <v>6.5</v>
      </c>
      <c r="T263" s="130">
        <f t="shared" si="16"/>
        <v>1.17</v>
      </c>
      <c r="U263" s="130">
        <v>5.33</v>
      </c>
      <c r="V263" s="130">
        <f t="shared" si="17"/>
        <v>5.33</v>
      </c>
      <c r="W263" s="5">
        <v>42441</v>
      </c>
      <c r="X263" s="4" t="s">
        <v>49</v>
      </c>
      <c r="Y263" s="4" t="s">
        <v>50</v>
      </c>
      <c r="Z263" s="4" t="s">
        <v>51</v>
      </c>
      <c r="AA263" s="5">
        <v>42440</v>
      </c>
      <c r="AB263" s="4" t="s">
        <v>1727</v>
      </c>
      <c r="AC263" s="146" t="s">
        <v>2304</v>
      </c>
    </row>
    <row r="264" spans="1:29" s="4" customFormat="1">
      <c r="A264" s="4" t="s">
        <v>27</v>
      </c>
      <c r="B264" s="4" t="s">
        <v>28</v>
      </c>
      <c r="C264" s="4" t="s">
        <v>1718</v>
      </c>
      <c r="D264" s="5">
        <v>42440</v>
      </c>
      <c r="E264" s="5">
        <v>42470</v>
      </c>
      <c r="F264" s="130">
        <v>0</v>
      </c>
      <c r="G264" s="130">
        <v>0</v>
      </c>
      <c r="I264" s="4" t="s">
        <v>30</v>
      </c>
      <c r="M264" s="4" t="s">
        <v>32</v>
      </c>
      <c r="N264" s="4" t="s">
        <v>46</v>
      </c>
      <c r="O264" s="4" t="s">
        <v>47</v>
      </c>
      <c r="P264" s="4" t="s">
        <v>48</v>
      </c>
      <c r="Q264" s="4">
        <v>1</v>
      </c>
      <c r="R264" s="130">
        <v>6.5</v>
      </c>
      <c r="S264" s="130">
        <f t="shared" si="15"/>
        <v>6.5</v>
      </c>
      <c r="T264" s="130">
        <f t="shared" si="16"/>
        <v>1.17</v>
      </c>
      <c r="U264" s="130">
        <v>5.33</v>
      </c>
      <c r="V264" s="130">
        <f t="shared" si="17"/>
        <v>5.33</v>
      </c>
      <c r="W264" s="5">
        <v>42441</v>
      </c>
      <c r="X264" s="4" t="s">
        <v>398</v>
      </c>
      <c r="Y264" s="4" t="s">
        <v>399</v>
      </c>
      <c r="Z264" s="4" t="s">
        <v>51</v>
      </c>
      <c r="AA264" s="5">
        <v>42440</v>
      </c>
      <c r="AB264" s="4" t="s">
        <v>1729</v>
      </c>
      <c r="AC264" s="146" t="s">
        <v>2307</v>
      </c>
    </row>
    <row r="265" spans="1:29" s="4" customFormat="1">
      <c r="A265" s="4" t="s">
        <v>27</v>
      </c>
      <c r="B265" s="4" t="s">
        <v>28</v>
      </c>
      <c r="C265" s="4" t="s">
        <v>1718</v>
      </c>
      <c r="D265" s="5">
        <v>42440</v>
      </c>
      <c r="E265" s="5">
        <v>42470</v>
      </c>
      <c r="F265" s="130">
        <v>0</v>
      </c>
      <c r="G265" s="130">
        <v>0</v>
      </c>
      <c r="I265" s="4" t="s">
        <v>30</v>
      </c>
      <c r="K265" s="4" t="s">
        <v>94</v>
      </c>
      <c r="M265" s="4" t="s">
        <v>32</v>
      </c>
      <c r="N265" s="4" t="s">
        <v>186</v>
      </c>
      <c r="O265" s="4" t="s">
        <v>187</v>
      </c>
      <c r="P265" s="4" t="s">
        <v>48</v>
      </c>
      <c r="Q265" s="4">
        <v>1</v>
      </c>
      <c r="R265" s="130">
        <v>10.39</v>
      </c>
      <c r="S265" s="130">
        <f t="shared" si="15"/>
        <v>10.39</v>
      </c>
      <c r="T265" s="130">
        <f t="shared" si="16"/>
        <v>1.870000000000001</v>
      </c>
      <c r="U265" s="130">
        <v>8.52</v>
      </c>
      <c r="V265" s="130">
        <f t="shared" si="17"/>
        <v>8.52</v>
      </c>
      <c r="W265" s="5">
        <v>42441</v>
      </c>
      <c r="X265" s="4" t="s">
        <v>805</v>
      </c>
      <c r="Y265" s="4" t="s">
        <v>131</v>
      </c>
      <c r="Z265" s="4" t="s">
        <v>51</v>
      </c>
      <c r="AA265" s="5">
        <v>42440</v>
      </c>
      <c r="AB265" s="4" t="s">
        <v>1728</v>
      </c>
      <c r="AC265" s="146" t="s">
        <v>2306</v>
      </c>
    </row>
    <row r="266" spans="1:29" s="4" customFormat="1">
      <c r="A266" s="4" t="s">
        <v>27</v>
      </c>
      <c r="B266" s="4" t="s">
        <v>28</v>
      </c>
      <c r="C266" s="4" t="s">
        <v>1718</v>
      </c>
      <c r="D266" s="5">
        <v>42440</v>
      </c>
      <c r="E266" s="5">
        <v>42470</v>
      </c>
      <c r="F266" s="130">
        <v>0</v>
      </c>
      <c r="G266" s="130">
        <v>0</v>
      </c>
      <c r="I266" s="4" t="s">
        <v>30</v>
      </c>
      <c r="K266" s="4" t="s">
        <v>1721</v>
      </c>
      <c r="M266" s="4" t="s">
        <v>32</v>
      </c>
      <c r="N266" s="4" t="s">
        <v>172</v>
      </c>
      <c r="O266" s="4" t="s">
        <v>173</v>
      </c>
      <c r="P266" s="4" t="s">
        <v>174</v>
      </c>
      <c r="Q266" s="4">
        <v>1</v>
      </c>
      <c r="R266" s="130">
        <v>7.1</v>
      </c>
      <c r="S266" s="130">
        <f t="shared" si="15"/>
        <v>7.1</v>
      </c>
      <c r="T266" s="130">
        <f t="shared" si="16"/>
        <v>1.2799999999999994</v>
      </c>
      <c r="U266" s="130">
        <v>5.82</v>
      </c>
      <c r="V266" s="130">
        <f t="shared" si="17"/>
        <v>5.82</v>
      </c>
      <c r="W266" s="5">
        <v>42441</v>
      </c>
      <c r="X266" s="4" t="s">
        <v>309</v>
      </c>
      <c r="Y266" s="4" t="s">
        <v>310</v>
      </c>
      <c r="Z266" s="4" t="s">
        <v>139</v>
      </c>
      <c r="AA266" s="5">
        <v>42440</v>
      </c>
      <c r="AB266" s="4" t="s">
        <v>1722</v>
      </c>
      <c r="AC266" s="146" t="s">
        <v>2302</v>
      </c>
    </row>
    <row r="267" spans="1:29" s="4" customFormat="1">
      <c r="A267" s="4" t="s">
        <v>27</v>
      </c>
      <c r="B267" s="4" t="s">
        <v>28</v>
      </c>
      <c r="C267" s="4" t="s">
        <v>1718</v>
      </c>
      <c r="D267" s="5">
        <v>42440</v>
      </c>
      <c r="E267" s="5">
        <v>42470</v>
      </c>
      <c r="F267" s="130">
        <v>0</v>
      </c>
      <c r="G267" s="130">
        <v>0</v>
      </c>
      <c r="I267" s="4" t="s">
        <v>30</v>
      </c>
      <c r="K267" s="4" t="s">
        <v>1725</v>
      </c>
      <c r="M267" s="4" t="s">
        <v>32</v>
      </c>
      <c r="N267" s="4" t="s">
        <v>172</v>
      </c>
      <c r="O267" s="4" t="s">
        <v>173</v>
      </c>
      <c r="P267" s="4" t="s">
        <v>174</v>
      </c>
      <c r="Q267" s="4">
        <v>1</v>
      </c>
      <c r="R267" s="130">
        <v>7.1</v>
      </c>
      <c r="S267" s="130">
        <f t="shared" si="15"/>
        <v>7.1</v>
      </c>
      <c r="T267" s="130">
        <f t="shared" si="16"/>
        <v>1.2799999999999994</v>
      </c>
      <c r="U267" s="130">
        <v>5.82</v>
      </c>
      <c r="V267" s="130">
        <f t="shared" si="17"/>
        <v>5.82</v>
      </c>
      <c r="W267" s="5">
        <v>42441</v>
      </c>
      <c r="X267" s="4" t="s">
        <v>309</v>
      </c>
      <c r="Y267" s="4" t="s">
        <v>310</v>
      </c>
      <c r="Z267" s="4" t="s">
        <v>139</v>
      </c>
      <c r="AA267" s="5">
        <v>42440</v>
      </c>
      <c r="AB267" s="4" t="s">
        <v>1726</v>
      </c>
      <c r="AC267" s="146" t="s">
        <v>2302</v>
      </c>
    </row>
    <row r="268" spans="1:29" s="4" customFormat="1">
      <c r="A268" s="4" t="s">
        <v>27</v>
      </c>
      <c r="B268" s="4" t="s">
        <v>28</v>
      </c>
      <c r="C268" s="4" t="s">
        <v>1718</v>
      </c>
      <c r="D268" s="5">
        <v>42440</v>
      </c>
      <c r="E268" s="5">
        <v>42470</v>
      </c>
      <c r="F268" s="130">
        <v>0</v>
      </c>
      <c r="G268" s="130">
        <v>0</v>
      </c>
      <c r="I268" s="4" t="s">
        <v>30</v>
      </c>
      <c r="K268" s="4" t="s">
        <v>1723</v>
      </c>
      <c r="M268" s="4" t="s">
        <v>32</v>
      </c>
      <c r="N268" s="4" t="s">
        <v>172</v>
      </c>
      <c r="O268" s="4" t="s">
        <v>173</v>
      </c>
      <c r="P268" s="4" t="s">
        <v>174</v>
      </c>
      <c r="Q268" s="4">
        <v>2</v>
      </c>
      <c r="R268" s="130">
        <v>7.1</v>
      </c>
      <c r="S268" s="130">
        <f t="shared" si="15"/>
        <v>14.2</v>
      </c>
      <c r="T268" s="130">
        <f t="shared" si="16"/>
        <v>2.5599999999999987</v>
      </c>
      <c r="U268" s="130">
        <v>5.82</v>
      </c>
      <c r="V268" s="130">
        <f t="shared" si="17"/>
        <v>11.64</v>
      </c>
      <c r="W268" s="5">
        <v>42441</v>
      </c>
      <c r="X268" s="4" t="s">
        <v>309</v>
      </c>
      <c r="Y268" s="4" t="s">
        <v>310</v>
      </c>
      <c r="Z268" s="4" t="s">
        <v>139</v>
      </c>
      <c r="AA268" s="5">
        <v>42440</v>
      </c>
      <c r="AB268" s="4" t="s">
        <v>1724</v>
      </c>
      <c r="AC268" s="146" t="s">
        <v>2302</v>
      </c>
    </row>
    <row r="269" spans="1:29" s="4" customFormat="1">
      <c r="A269" s="4" t="s">
        <v>27</v>
      </c>
      <c r="B269" s="4" t="s">
        <v>28</v>
      </c>
      <c r="C269" s="4" t="s">
        <v>1730</v>
      </c>
      <c r="D269" s="5">
        <v>42440</v>
      </c>
      <c r="E269" s="5">
        <v>42470</v>
      </c>
      <c r="F269" s="130">
        <v>217.31</v>
      </c>
      <c r="G269" s="130">
        <v>0</v>
      </c>
      <c r="I269" s="4" t="s">
        <v>30</v>
      </c>
      <c r="K269" s="4" t="s">
        <v>1731</v>
      </c>
      <c r="M269" s="4" t="s">
        <v>32</v>
      </c>
      <c r="N269" s="4" t="s">
        <v>46</v>
      </c>
      <c r="O269" s="4" t="s">
        <v>47</v>
      </c>
      <c r="P269" s="4" t="s">
        <v>48</v>
      </c>
      <c r="Q269" s="4">
        <v>1</v>
      </c>
      <c r="R269" s="130">
        <v>6.5</v>
      </c>
      <c r="S269" s="130">
        <f t="shared" si="15"/>
        <v>6.5</v>
      </c>
      <c r="T269" s="130">
        <f t="shared" si="16"/>
        <v>1.17</v>
      </c>
      <c r="U269" s="130">
        <v>5.33</v>
      </c>
      <c r="V269" s="130">
        <f t="shared" si="17"/>
        <v>5.33</v>
      </c>
      <c r="W269" s="5">
        <v>42441</v>
      </c>
      <c r="X269" s="4" t="s">
        <v>634</v>
      </c>
      <c r="Y269" s="4" t="s">
        <v>635</v>
      </c>
      <c r="Z269" s="4" t="s">
        <v>139</v>
      </c>
      <c r="AA269" s="5">
        <v>42440</v>
      </c>
      <c r="AB269" s="4" t="s">
        <v>1732</v>
      </c>
      <c r="AC269" s="146" t="s">
        <v>2302</v>
      </c>
    </row>
    <row r="270" spans="1:29" s="4" customFormat="1">
      <c r="A270" s="4" t="s">
        <v>27</v>
      </c>
      <c r="B270" s="4" t="s">
        <v>28</v>
      </c>
      <c r="C270" s="4" t="s">
        <v>1730</v>
      </c>
      <c r="D270" s="5">
        <v>42440</v>
      </c>
      <c r="E270" s="5">
        <v>42470</v>
      </c>
      <c r="F270" s="130">
        <v>0</v>
      </c>
      <c r="G270" s="130">
        <v>0</v>
      </c>
      <c r="I270" s="4" t="s">
        <v>30</v>
      </c>
      <c r="K270" s="4" t="s">
        <v>1734</v>
      </c>
      <c r="M270" s="4" t="s">
        <v>32</v>
      </c>
      <c r="N270" s="4" t="s">
        <v>172</v>
      </c>
      <c r="O270" s="4" t="s">
        <v>173</v>
      </c>
      <c r="P270" s="4" t="s">
        <v>174</v>
      </c>
      <c r="Q270" s="4">
        <v>1</v>
      </c>
      <c r="R270" s="130">
        <v>7.1</v>
      </c>
      <c r="S270" s="130">
        <f t="shared" si="15"/>
        <v>7.1</v>
      </c>
      <c r="T270" s="130">
        <f t="shared" si="16"/>
        <v>1.2799999999999994</v>
      </c>
      <c r="U270" s="130">
        <v>5.82</v>
      </c>
      <c r="V270" s="130">
        <f t="shared" si="17"/>
        <v>5.82</v>
      </c>
      <c r="W270" s="5">
        <v>42441</v>
      </c>
      <c r="X270" s="4" t="s">
        <v>309</v>
      </c>
      <c r="Y270" s="4" t="s">
        <v>310</v>
      </c>
      <c r="Z270" s="4" t="s">
        <v>139</v>
      </c>
      <c r="AA270" s="5">
        <v>42440</v>
      </c>
      <c r="AB270" s="4" t="s">
        <v>1735</v>
      </c>
      <c r="AC270" s="146" t="s">
        <v>2302</v>
      </c>
    </row>
    <row r="271" spans="1:29" s="4" customFormat="1">
      <c r="A271" s="4" t="s">
        <v>27</v>
      </c>
      <c r="B271" s="4" t="s">
        <v>28</v>
      </c>
      <c r="C271" s="4" t="s">
        <v>1730</v>
      </c>
      <c r="D271" s="5">
        <v>42440</v>
      </c>
      <c r="E271" s="5">
        <v>42470</v>
      </c>
      <c r="F271" s="130">
        <v>0</v>
      </c>
      <c r="G271" s="130">
        <v>0</v>
      </c>
      <c r="I271" s="4" t="s">
        <v>30</v>
      </c>
      <c r="K271" s="4" t="s">
        <v>1736</v>
      </c>
      <c r="M271" s="4" t="s">
        <v>32</v>
      </c>
      <c r="N271" s="4" t="s">
        <v>172</v>
      </c>
      <c r="O271" s="4" t="s">
        <v>173</v>
      </c>
      <c r="P271" s="4" t="s">
        <v>174</v>
      </c>
      <c r="Q271" s="4">
        <v>1</v>
      </c>
      <c r="R271" s="130">
        <v>7.1</v>
      </c>
      <c r="S271" s="130">
        <f t="shared" si="15"/>
        <v>7.1</v>
      </c>
      <c r="T271" s="130">
        <f t="shared" si="16"/>
        <v>1.2799999999999994</v>
      </c>
      <c r="U271" s="130">
        <v>5.82</v>
      </c>
      <c r="V271" s="130">
        <f t="shared" si="17"/>
        <v>5.82</v>
      </c>
      <c r="W271" s="5">
        <v>42441</v>
      </c>
      <c r="X271" s="4" t="s">
        <v>309</v>
      </c>
      <c r="Y271" s="4" t="s">
        <v>310</v>
      </c>
      <c r="Z271" s="4" t="s">
        <v>139</v>
      </c>
      <c r="AA271" s="5">
        <v>42440</v>
      </c>
      <c r="AB271" s="4" t="s">
        <v>1737</v>
      </c>
      <c r="AC271" s="146" t="s">
        <v>2302</v>
      </c>
    </row>
    <row r="272" spans="1:29" s="4" customFormat="1">
      <c r="A272" s="4" t="s">
        <v>27</v>
      </c>
      <c r="B272" s="4" t="s">
        <v>28</v>
      </c>
      <c r="C272" s="4" t="s">
        <v>1730</v>
      </c>
      <c r="D272" s="5">
        <v>42440</v>
      </c>
      <c r="E272" s="5">
        <v>42470</v>
      </c>
      <c r="F272" s="130">
        <v>0</v>
      </c>
      <c r="G272" s="130">
        <v>0</v>
      </c>
      <c r="I272" s="4" t="s">
        <v>30</v>
      </c>
      <c r="K272" s="4">
        <v>19999999</v>
      </c>
      <c r="M272" s="4" t="s">
        <v>32</v>
      </c>
      <c r="N272" s="4" t="s">
        <v>46</v>
      </c>
      <c r="O272" s="4" t="s">
        <v>47</v>
      </c>
      <c r="P272" s="4" t="s">
        <v>48</v>
      </c>
      <c r="Q272" s="4">
        <v>1</v>
      </c>
      <c r="R272" s="130">
        <v>6.5</v>
      </c>
      <c r="S272" s="130">
        <f t="shared" si="15"/>
        <v>6.5</v>
      </c>
      <c r="T272" s="130">
        <f t="shared" si="16"/>
        <v>1.17</v>
      </c>
      <c r="U272" s="130">
        <v>5.33</v>
      </c>
      <c r="V272" s="130">
        <f t="shared" si="17"/>
        <v>5.33</v>
      </c>
      <c r="W272" s="5">
        <v>42441</v>
      </c>
      <c r="X272" s="4" t="s">
        <v>54</v>
      </c>
      <c r="Y272" s="4" t="s">
        <v>55</v>
      </c>
      <c r="Z272" s="4" t="s">
        <v>56</v>
      </c>
      <c r="AA272" s="5">
        <v>42440</v>
      </c>
      <c r="AB272" s="4" t="s">
        <v>1745</v>
      </c>
      <c r="AC272" s="146" t="s">
        <v>2302</v>
      </c>
    </row>
    <row r="273" spans="1:29" s="4" customFormat="1">
      <c r="A273" s="4" t="s">
        <v>27</v>
      </c>
      <c r="B273" s="4" t="s">
        <v>28</v>
      </c>
      <c r="C273" s="4" t="s">
        <v>1730</v>
      </c>
      <c r="D273" s="5">
        <v>42440</v>
      </c>
      <c r="E273" s="5">
        <v>42470</v>
      </c>
      <c r="F273" s="130">
        <v>0</v>
      </c>
      <c r="G273" s="130">
        <v>0</v>
      </c>
      <c r="I273" s="4" t="s">
        <v>30</v>
      </c>
      <c r="K273" s="4">
        <v>19999999</v>
      </c>
      <c r="M273" s="4" t="s">
        <v>32</v>
      </c>
      <c r="N273" s="4" t="s">
        <v>46</v>
      </c>
      <c r="O273" s="4" t="s">
        <v>47</v>
      </c>
      <c r="P273" s="4" t="s">
        <v>48</v>
      </c>
      <c r="Q273" s="4">
        <v>1</v>
      </c>
      <c r="R273" s="130">
        <v>6.5</v>
      </c>
      <c r="S273" s="130">
        <f t="shared" si="15"/>
        <v>6.5</v>
      </c>
      <c r="T273" s="130">
        <f t="shared" si="16"/>
        <v>1.17</v>
      </c>
      <c r="U273" s="130">
        <v>5.33</v>
      </c>
      <c r="V273" s="130">
        <f t="shared" si="17"/>
        <v>5.33</v>
      </c>
      <c r="W273" s="5">
        <v>42441</v>
      </c>
      <c r="X273" s="4" t="s">
        <v>54</v>
      </c>
      <c r="Y273" s="4" t="s">
        <v>55</v>
      </c>
      <c r="Z273" s="4" t="s">
        <v>56</v>
      </c>
      <c r="AA273" s="5">
        <v>42440</v>
      </c>
      <c r="AB273" s="4" t="s">
        <v>1748</v>
      </c>
      <c r="AC273" s="146" t="s">
        <v>2302</v>
      </c>
    </row>
    <row r="274" spans="1:29" s="4" customFormat="1">
      <c r="A274" s="4" t="s">
        <v>27</v>
      </c>
      <c r="B274" s="4" t="s">
        <v>28</v>
      </c>
      <c r="C274" s="4" t="s">
        <v>1730</v>
      </c>
      <c r="D274" s="5">
        <v>42440</v>
      </c>
      <c r="E274" s="5">
        <v>42470</v>
      </c>
      <c r="F274" s="130">
        <v>0</v>
      </c>
      <c r="G274" s="130">
        <v>0</v>
      </c>
      <c r="I274" s="4" t="s">
        <v>30</v>
      </c>
      <c r="K274" s="4" t="s">
        <v>94</v>
      </c>
      <c r="M274" s="4" t="s">
        <v>32</v>
      </c>
      <c r="N274" s="4" t="s">
        <v>186</v>
      </c>
      <c r="O274" s="4" t="s">
        <v>187</v>
      </c>
      <c r="P274" s="4" t="s">
        <v>48</v>
      </c>
      <c r="Q274" s="4">
        <v>1</v>
      </c>
      <c r="R274" s="130">
        <v>10.39</v>
      </c>
      <c r="S274" s="130">
        <f t="shared" si="15"/>
        <v>10.39</v>
      </c>
      <c r="T274" s="130">
        <f t="shared" si="16"/>
        <v>1.870000000000001</v>
      </c>
      <c r="U274" s="130">
        <v>8.52</v>
      </c>
      <c r="V274" s="130">
        <f t="shared" si="17"/>
        <v>8.52</v>
      </c>
      <c r="W274" s="5">
        <v>42441</v>
      </c>
      <c r="X274" s="4" t="s">
        <v>1049</v>
      </c>
      <c r="Y274" s="4" t="s">
        <v>1050</v>
      </c>
      <c r="Z274" s="4" t="s">
        <v>78</v>
      </c>
      <c r="AA274" s="5">
        <v>42440</v>
      </c>
      <c r="AB274" s="4" t="s">
        <v>1733</v>
      </c>
      <c r="AC274" s="146" t="s">
        <v>2302</v>
      </c>
    </row>
    <row r="275" spans="1:29" s="4" customFormat="1">
      <c r="A275" s="4" t="s">
        <v>27</v>
      </c>
      <c r="B275" s="4" t="s">
        <v>28</v>
      </c>
      <c r="C275" s="4" t="s">
        <v>1730</v>
      </c>
      <c r="D275" s="5">
        <v>42440</v>
      </c>
      <c r="E275" s="5">
        <v>42470</v>
      </c>
      <c r="F275" s="130">
        <v>0</v>
      </c>
      <c r="G275" s="130">
        <v>0</v>
      </c>
      <c r="I275" s="4" t="s">
        <v>30</v>
      </c>
      <c r="M275" s="4" t="s">
        <v>32</v>
      </c>
      <c r="N275" s="4" t="s">
        <v>186</v>
      </c>
      <c r="O275" s="4" t="s">
        <v>187</v>
      </c>
      <c r="P275" s="4" t="s">
        <v>48</v>
      </c>
      <c r="Q275" s="4">
        <v>1</v>
      </c>
      <c r="R275" s="130">
        <v>10.39</v>
      </c>
      <c r="S275" s="130">
        <f t="shared" si="15"/>
        <v>10.39</v>
      </c>
      <c r="T275" s="130">
        <f t="shared" si="16"/>
        <v>1.870000000000001</v>
      </c>
      <c r="U275" s="130">
        <v>8.52</v>
      </c>
      <c r="V275" s="130">
        <f t="shared" si="17"/>
        <v>8.52</v>
      </c>
      <c r="W275" s="5">
        <v>42441</v>
      </c>
      <c r="X275" s="4" t="s">
        <v>1111</v>
      </c>
      <c r="Y275" s="4" t="s">
        <v>1112</v>
      </c>
      <c r="Z275" s="4" t="s">
        <v>38</v>
      </c>
      <c r="AA275" s="5">
        <v>42440</v>
      </c>
      <c r="AB275" s="4" t="s">
        <v>1747</v>
      </c>
      <c r="AC275" s="146" t="s">
        <v>2302</v>
      </c>
    </row>
    <row r="276" spans="1:29" s="4" customFormat="1">
      <c r="A276" s="4" t="s">
        <v>27</v>
      </c>
      <c r="B276" s="4" t="s">
        <v>28</v>
      </c>
      <c r="C276" s="4" t="s">
        <v>1730</v>
      </c>
      <c r="D276" s="5">
        <v>42440</v>
      </c>
      <c r="E276" s="5">
        <v>42470</v>
      </c>
      <c r="F276" s="130">
        <v>0</v>
      </c>
      <c r="G276" s="130">
        <v>0</v>
      </c>
      <c r="I276" s="4" t="s">
        <v>30</v>
      </c>
      <c r="K276" s="4">
        <v>4500139752</v>
      </c>
      <c r="M276" s="4" t="s">
        <v>32</v>
      </c>
      <c r="N276" s="4" t="s">
        <v>306</v>
      </c>
      <c r="O276" s="4" t="s">
        <v>307</v>
      </c>
      <c r="P276" s="4" t="s">
        <v>308</v>
      </c>
      <c r="Q276" s="4">
        <v>1</v>
      </c>
      <c r="R276" s="130">
        <v>7.75</v>
      </c>
      <c r="S276" s="130">
        <f t="shared" si="15"/>
        <v>7.75</v>
      </c>
      <c r="T276" s="130">
        <f t="shared" si="16"/>
        <v>1.3899999999999997</v>
      </c>
      <c r="U276" s="130">
        <v>6.36</v>
      </c>
      <c r="V276" s="130">
        <f t="shared" si="17"/>
        <v>6.36</v>
      </c>
      <c r="W276" s="5">
        <v>42441</v>
      </c>
      <c r="X276" s="4" t="s">
        <v>378</v>
      </c>
      <c r="Y276" s="4" t="s">
        <v>379</v>
      </c>
      <c r="Z276" s="4" t="s">
        <v>291</v>
      </c>
      <c r="AA276" s="5">
        <v>42440</v>
      </c>
      <c r="AB276" s="4" t="s">
        <v>1746</v>
      </c>
      <c r="AC276" s="146" t="s">
        <v>2302</v>
      </c>
    </row>
    <row r="277" spans="1:29" s="4" customFormat="1">
      <c r="A277" s="4" t="s">
        <v>27</v>
      </c>
      <c r="B277" s="4" t="s">
        <v>28</v>
      </c>
      <c r="C277" s="4" t="s">
        <v>1730</v>
      </c>
      <c r="D277" s="5">
        <v>42440</v>
      </c>
      <c r="E277" s="5">
        <v>42470</v>
      </c>
      <c r="F277" s="130">
        <v>0</v>
      </c>
      <c r="G277" s="130">
        <v>0</v>
      </c>
      <c r="I277" s="4" t="s">
        <v>30</v>
      </c>
      <c r="K277" s="4">
        <v>58968</v>
      </c>
      <c r="M277" s="4" t="s">
        <v>32</v>
      </c>
      <c r="N277" s="4" t="s">
        <v>46</v>
      </c>
      <c r="O277" s="4" t="s">
        <v>47</v>
      </c>
      <c r="P277" s="4" t="s">
        <v>48</v>
      </c>
      <c r="Q277" s="4">
        <v>30</v>
      </c>
      <c r="R277" s="130">
        <v>6.5</v>
      </c>
      <c r="S277" s="130">
        <f t="shared" si="15"/>
        <v>195</v>
      </c>
      <c r="T277" s="130">
        <f t="shared" si="16"/>
        <v>35.099999999999994</v>
      </c>
      <c r="U277" s="130">
        <v>5.33</v>
      </c>
      <c r="V277" s="130">
        <f t="shared" si="17"/>
        <v>159.9</v>
      </c>
      <c r="W277" s="5">
        <v>42441</v>
      </c>
      <c r="X277" s="4" t="s">
        <v>607</v>
      </c>
      <c r="Y277" s="4" t="s">
        <v>608</v>
      </c>
      <c r="Z277" s="4" t="s">
        <v>78</v>
      </c>
      <c r="AA277" s="5">
        <v>42440</v>
      </c>
      <c r="AB277" s="4" t="s">
        <v>1740</v>
      </c>
      <c r="AC277" s="146" t="s">
        <v>2302</v>
      </c>
    </row>
    <row r="278" spans="1:29" s="4" customFormat="1">
      <c r="A278" s="4" t="s">
        <v>27</v>
      </c>
      <c r="B278" s="4" t="s">
        <v>28</v>
      </c>
      <c r="C278" s="4" t="s">
        <v>1730</v>
      </c>
      <c r="D278" s="5">
        <v>42440</v>
      </c>
      <c r="E278" s="5">
        <v>42470</v>
      </c>
      <c r="F278" s="130">
        <v>0</v>
      </c>
      <c r="G278" s="130">
        <v>0</v>
      </c>
      <c r="I278" s="4" t="s">
        <v>30</v>
      </c>
      <c r="K278" s="4" t="s">
        <v>1741</v>
      </c>
      <c r="M278" s="4" t="s">
        <v>32</v>
      </c>
      <c r="N278" s="4" t="s">
        <v>186</v>
      </c>
      <c r="O278" s="4" t="s">
        <v>187</v>
      </c>
      <c r="P278" s="4" t="s">
        <v>48</v>
      </c>
      <c r="Q278" s="4">
        <v>2</v>
      </c>
      <c r="R278" s="130">
        <v>10.39</v>
      </c>
      <c r="S278" s="130">
        <f t="shared" si="15"/>
        <v>20.78</v>
      </c>
      <c r="T278" s="130">
        <f t="shared" si="16"/>
        <v>3.740000000000002</v>
      </c>
      <c r="U278" s="130">
        <v>8.52</v>
      </c>
      <c r="V278" s="130">
        <f t="shared" si="17"/>
        <v>17.04</v>
      </c>
      <c r="W278" s="5">
        <v>42441</v>
      </c>
      <c r="X278" s="4" t="s">
        <v>1742</v>
      </c>
      <c r="Y278" s="4" t="s">
        <v>1743</v>
      </c>
      <c r="Z278" s="4" t="s">
        <v>51</v>
      </c>
      <c r="AA278" s="5">
        <v>42440</v>
      </c>
      <c r="AB278" s="4" t="s">
        <v>1744</v>
      </c>
      <c r="AC278" s="146" t="s">
        <v>2302</v>
      </c>
    </row>
    <row r="279" spans="1:29" s="4" customFormat="1">
      <c r="A279" s="4" t="s">
        <v>27</v>
      </c>
      <c r="B279" s="4" t="s">
        <v>28</v>
      </c>
      <c r="C279" s="4" t="s">
        <v>1730</v>
      </c>
      <c r="D279" s="5">
        <v>42440</v>
      </c>
      <c r="E279" s="5">
        <v>42470</v>
      </c>
      <c r="F279" s="130">
        <v>0</v>
      </c>
      <c r="G279" s="130">
        <v>0</v>
      </c>
      <c r="I279" s="4" t="s">
        <v>30</v>
      </c>
      <c r="K279" s="4" t="s">
        <v>1738</v>
      </c>
      <c r="M279" s="4" t="s">
        <v>32</v>
      </c>
      <c r="N279" s="4" t="s">
        <v>46</v>
      </c>
      <c r="O279" s="4" t="s">
        <v>47</v>
      </c>
      <c r="P279" s="4" t="s">
        <v>48</v>
      </c>
      <c r="Q279" s="4">
        <v>-2</v>
      </c>
      <c r="R279" s="130">
        <v>6.5</v>
      </c>
      <c r="S279" s="130">
        <f t="shared" si="15"/>
        <v>-13</v>
      </c>
      <c r="T279" s="130">
        <f t="shared" si="16"/>
        <v>-2.34</v>
      </c>
      <c r="U279" s="130">
        <v>5.33</v>
      </c>
      <c r="V279" s="130">
        <f t="shared" si="17"/>
        <v>-10.66</v>
      </c>
      <c r="W279" s="5">
        <v>42441</v>
      </c>
      <c r="X279" s="4" t="s">
        <v>1550</v>
      </c>
      <c r="Y279" s="4" t="s">
        <v>1551</v>
      </c>
      <c r="Z279" s="4" t="s">
        <v>83</v>
      </c>
      <c r="AA279" s="5">
        <v>42440</v>
      </c>
      <c r="AB279" s="4" t="s">
        <v>1739</v>
      </c>
      <c r="AC279" s="146" t="s">
        <v>2302</v>
      </c>
    </row>
    <row r="280" spans="1:29" s="4" customFormat="1">
      <c r="A280" s="4" t="s">
        <v>27</v>
      </c>
      <c r="B280" s="4" t="s">
        <v>28</v>
      </c>
      <c r="C280" s="4" t="s">
        <v>1749</v>
      </c>
      <c r="D280" s="5">
        <v>42441</v>
      </c>
      <c r="E280" s="5">
        <v>42471</v>
      </c>
      <c r="F280" s="130">
        <v>82.01</v>
      </c>
      <c r="G280" s="130">
        <v>0</v>
      </c>
      <c r="I280" s="4" t="s">
        <v>30</v>
      </c>
      <c r="K280" s="4">
        <v>68213411</v>
      </c>
      <c r="M280" s="4" t="s">
        <v>32</v>
      </c>
      <c r="N280" s="4" t="s">
        <v>46</v>
      </c>
      <c r="O280" s="4" t="s">
        <v>47</v>
      </c>
      <c r="P280" s="4" t="s">
        <v>48</v>
      </c>
      <c r="Q280" s="4">
        <v>1</v>
      </c>
      <c r="R280" s="130">
        <v>6.5</v>
      </c>
      <c r="S280" s="130">
        <f t="shared" si="15"/>
        <v>6.5</v>
      </c>
      <c r="T280" s="130">
        <f t="shared" si="16"/>
        <v>1.17</v>
      </c>
      <c r="U280" s="130">
        <v>5.33</v>
      </c>
      <c r="V280" s="130">
        <f t="shared" si="17"/>
        <v>5.33</v>
      </c>
      <c r="W280" s="5">
        <v>42441</v>
      </c>
      <c r="X280" s="4" t="s">
        <v>59</v>
      </c>
      <c r="Y280" s="4" t="s">
        <v>60</v>
      </c>
      <c r="Z280" s="4" t="s">
        <v>61</v>
      </c>
      <c r="AA280" s="5">
        <v>42441</v>
      </c>
      <c r="AB280" s="4" t="s">
        <v>1750</v>
      </c>
      <c r="AC280" s="146" t="s">
        <v>2302</v>
      </c>
    </row>
    <row r="281" spans="1:29" s="4" customFormat="1">
      <c r="A281" s="4" t="s">
        <v>27</v>
      </c>
      <c r="B281" s="4" t="s">
        <v>28</v>
      </c>
      <c r="C281" s="4" t="s">
        <v>1749</v>
      </c>
      <c r="D281" s="5">
        <v>42441</v>
      </c>
      <c r="E281" s="5">
        <v>42471</v>
      </c>
      <c r="F281" s="130">
        <v>0</v>
      </c>
      <c r="G281" s="130">
        <v>0</v>
      </c>
      <c r="I281" s="4" t="s">
        <v>30</v>
      </c>
      <c r="K281" s="4">
        <v>941931600</v>
      </c>
      <c r="M281" s="4" t="s">
        <v>32</v>
      </c>
      <c r="N281" s="4" t="s">
        <v>186</v>
      </c>
      <c r="O281" s="4" t="s">
        <v>187</v>
      </c>
      <c r="P281" s="4" t="s">
        <v>48</v>
      </c>
      <c r="Q281" s="4">
        <v>1</v>
      </c>
      <c r="R281" s="130">
        <v>10.39</v>
      </c>
      <c r="S281" s="130">
        <f t="shared" si="15"/>
        <v>10.39</v>
      </c>
      <c r="T281" s="130">
        <f t="shared" si="16"/>
        <v>1.870000000000001</v>
      </c>
      <c r="U281" s="130">
        <v>8.52</v>
      </c>
      <c r="V281" s="130">
        <f t="shared" si="17"/>
        <v>8.52</v>
      </c>
      <c r="W281" s="5">
        <v>42441</v>
      </c>
      <c r="X281" s="4" t="s">
        <v>1265</v>
      </c>
      <c r="Y281" s="4" t="s">
        <v>1266</v>
      </c>
      <c r="Z281" s="4" t="s">
        <v>568</v>
      </c>
      <c r="AA281" s="5">
        <v>42441</v>
      </c>
      <c r="AB281" s="4" t="s">
        <v>1751</v>
      </c>
      <c r="AC281" s="146" t="s">
        <v>2302</v>
      </c>
    </row>
    <row r="282" spans="1:29" s="4" customFormat="1">
      <c r="A282" s="4" t="s">
        <v>27</v>
      </c>
      <c r="B282" s="4" t="s">
        <v>28</v>
      </c>
      <c r="C282" s="4" t="s">
        <v>1749</v>
      </c>
      <c r="D282" s="5">
        <v>42441</v>
      </c>
      <c r="E282" s="5">
        <v>42471</v>
      </c>
      <c r="F282" s="130">
        <v>0</v>
      </c>
      <c r="G282" s="130">
        <v>0</v>
      </c>
      <c r="I282" s="4" t="s">
        <v>30</v>
      </c>
      <c r="K282" s="4">
        <v>941920700</v>
      </c>
      <c r="M282" s="4" t="s">
        <v>32</v>
      </c>
      <c r="N282" s="4" t="s">
        <v>186</v>
      </c>
      <c r="O282" s="4" t="s">
        <v>187</v>
      </c>
      <c r="P282" s="4" t="s">
        <v>48</v>
      </c>
      <c r="Q282" s="4">
        <v>1</v>
      </c>
      <c r="R282" s="130">
        <v>10.39</v>
      </c>
      <c r="S282" s="130">
        <f t="shared" si="15"/>
        <v>10.39</v>
      </c>
      <c r="T282" s="130">
        <f t="shared" si="16"/>
        <v>1.870000000000001</v>
      </c>
      <c r="U282" s="130">
        <v>8.52</v>
      </c>
      <c r="V282" s="130">
        <f t="shared" si="17"/>
        <v>8.52</v>
      </c>
      <c r="W282" s="5">
        <v>42441</v>
      </c>
      <c r="X282" s="4" t="s">
        <v>1265</v>
      </c>
      <c r="Y282" s="4" t="s">
        <v>1266</v>
      </c>
      <c r="Z282" s="4" t="s">
        <v>568</v>
      </c>
      <c r="AA282" s="5">
        <v>42441</v>
      </c>
      <c r="AB282" s="4" t="s">
        <v>1752</v>
      </c>
      <c r="AC282" s="146" t="s">
        <v>2302</v>
      </c>
    </row>
    <row r="283" spans="1:29" s="4" customFormat="1">
      <c r="A283" s="4" t="s">
        <v>27</v>
      </c>
      <c r="B283" s="4" t="s">
        <v>28</v>
      </c>
      <c r="C283" s="4" t="s">
        <v>1749</v>
      </c>
      <c r="D283" s="5">
        <v>42441</v>
      </c>
      <c r="E283" s="5">
        <v>42471</v>
      </c>
      <c r="F283" s="130">
        <v>0</v>
      </c>
      <c r="G283" s="130">
        <v>0</v>
      </c>
      <c r="I283" s="4" t="s">
        <v>30</v>
      </c>
      <c r="K283" s="4">
        <v>941926600</v>
      </c>
      <c r="M283" s="4" t="s">
        <v>32</v>
      </c>
      <c r="N283" s="4" t="s">
        <v>186</v>
      </c>
      <c r="O283" s="4" t="s">
        <v>187</v>
      </c>
      <c r="P283" s="4" t="s">
        <v>48</v>
      </c>
      <c r="Q283" s="4">
        <v>1</v>
      </c>
      <c r="R283" s="130">
        <v>10.39</v>
      </c>
      <c r="S283" s="130">
        <f t="shared" si="15"/>
        <v>10.39</v>
      </c>
      <c r="T283" s="130">
        <f t="shared" si="16"/>
        <v>1.870000000000001</v>
      </c>
      <c r="U283" s="130">
        <v>8.52</v>
      </c>
      <c r="V283" s="130">
        <f t="shared" si="17"/>
        <v>8.52</v>
      </c>
      <c r="W283" s="5">
        <v>42441</v>
      </c>
      <c r="X283" s="4" t="s">
        <v>1265</v>
      </c>
      <c r="Y283" s="4" t="s">
        <v>1266</v>
      </c>
      <c r="Z283" s="4" t="s">
        <v>568</v>
      </c>
      <c r="AA283" s="5">
        <v>42441</v>
      </c>
      <c r="AB283" s="4" t="s">
        <v>1753</v>
      </c>
      <c r="AC283" s="146" t="s">
        <v>2302</v>
      </c>
    </row>
    <row r="284" spans="1:29" s="4" customFormat="1">
      <c r="A284" s="4" t="s">
        <v>27</v>
      </c>
      <c r="B284" s="4" t="s">
        <v>28</v>
      </c>
      <c r="C284" s="4" t="s">
        <v>1749</v>
      </c>
      <c r="D284" s="5">
        <v>42441</v>
      </c>
      <c r="E284" s="5">
        <v>42471</v>
      </c>
      <c r="F284" s="130">
        <v>0</v>
      </c>
      <c r="G284" s="130">
        <v>0</v>
      </c>
      <c r="I284" s="4" t="s">
        <v>30</v>
      </c>
      <c r="K284" s="4">
        <v>941929400</v>
      </c>
      <c r="M284" s="4" t="s">
        <v>32</v>
      </c>
      <c r="N284" s="4" t="s">
        <v>186</v>
      </c>
      <c r="O284" s="4" t="s">
        <v>187</v>
      </c>
      <c r="P284" s="4" t="s">
        <v>48</v>
      </c>
      <c r="Q284" s="4">
        <v>1</v>
      </c>
      <c r="R284" s="130">
        <v>10.39</v>
      </c>
      <c r="S284" s="130">
        <f t="shared" ref="S284:S347" si="18">Q284*R284</f>
        <v>10.39</v>
      </c>
      <c r="T284" s="130">
        <f t="shared" ref="T284:T347" si="19">(R284-U284)*Q284</f>
        <v>1.870000000000001</v>
      </c>
      <c r="U284" s="130">
        <v>8.52</v>
      </c>
      <c r="V284" s="130">
        <f t="shared" ref="V284:V347" si="20">Q284*U284</f>
        <v>8.52</v>
      </c>
      <c r="W284" s="5">
        <v>42441</v>
      </c>
      <c r="X284" s="4" t="s">
        <v>1265</v>
      </c>
      <c r="Y284" s="4" t="s">
        <v>1266</v>
      </c>
      <c r="Z284" s="4" t="s">
        <v>568</v>
      </c>
      <c r="AA284" s="5">
        <v>42441</v>
      </c>
      <c r="AB284" s="4" t="s">
        <v>1754</v>
      </c>
      <c r="AC284" s="146" t="s">
        <v>2302</v>
      </c>
    </row>
    <row r="285" spans="1:29" s="4" customFormat="1">
      <c r="A285" s="4" t="s">
        <v>27</v>
      </c>
      <c r="B285" s="4" t="s">
        <v>28</v>
      </c>
      <c r="C285" s="4" t="s">
        <v>1749</v>
      </c>
      <c r="D285" s="5">
        <v>42441</v>
      </c>
      <c r="E285" s="5">
        <v>42471</v>
      </c>
      <c r="F285" s="130">
        <v>0</v>
      </c>
      <c r="G285" s="130">
        <v>0</v>
      </c>
      <c r="I285" s="4" t="s">
        <v>30</v>
      </c>
      <c r="K285" s="4">
        <v>941921400</v>
      </c>
      <c r="M285" s="4" t="s">
        <v>32</v>
      </c>
      <c r="N285" s="4" t="s">
        <v>186</v>
      </c>
      <c r="O285" s="4" t="s">
        <v>187</v>
      </c>
      <c r="P285" s="4" t="s">
        <v>48</v>
      </c>
      <c r="Q285" s="4">
        <v>1</v>
      </c>
      <c r="R285" s="130">
        <v>10.39</v>
      </c>
      <c r="S285" s="130">
        <f t="shared" si="18"/>
        <v>10.39</v>
      </c>
      <c r="T285" s="130">
        <f t="shared" si="19"/>
        <v>1.870000000000001</v>
      </c>
      <c r="U285" s="130">
        <v>8.52</v>
      </c>
      <c r="V285" s="130">
        <f t="shared" si="20"/>
        <v>8.52</v>
      </c>
      <c r="W285" s="5">
        <v>42441</v>
      </c>
      <c r="X285" s="4" t="s">
        <v>1265</v>
      </c>
      <c r="Y285" s="4" t="s">
        <v>1266</v>
      </c>
      <c r="Z285" s="4" t="s">
        <v>568</v>
      </c>
      <c r="AA285" s="5">
        <v>42441</v>
      </c>
      <c r="AB285" s="4" t="s">
        <v>1755</v>
      </c>
      <c r="AC285" s="146" t="s">
        <v>2302</v>
      </c>
    </row>
    <row r="286" spans="1:29" s="4" customFormat="1">
      <c r="A286" s="4" t="s">
        <v>27</v>
      </c>
      <c r="B286" s="4" t="s">
        <v>28</v>
      </c>
      <c r="C286" s="4" t="s">
        <v>1749</v>
      </c>
      <c r="D286" s="5">
        <v>42441</v>
      </c>
      <c r="E286" s="5">
        <v>42471</v>
      </c>
      <c r="F286" s="130">
        <v>0</v>
      </c>
      <c r="G286" s="130">
        <v>0</v>
      </c>
      <c r="I286" s="4" t="s">
        <v>30</v>
      </c>
      <c r="K286" s="4">
        <v>941918700</v>
      </c>
      <c r="M286" s="4" t="s">
        <v>32</v>
      </c>
      <c r="N286" s="4" t="s">
        <v>186</v>
      </c>
      <c r="O286" s="4" t="s">
        <v>187</v>
      </c>
      <c r="P286" s="4" t="s">
        <v>48</v>
      </c>
      <c r="Q286" s="4">
        <v>1</v>
      </c>
      <c r="R286" s="130">
        <v>10.39</v>
      </c>
      <c r="S286" s="130">
        <f t="shared" si="18"/>
        <v>10.39</v>
      </c>
      <c r="T286" s="130">
        <f t="shared" si="19"/>
        <v>1.870000000000001</v>
      </c>
      <c r="U286" s="130">
        <v>8.52</v>
      </c>
      <c r="V286" s="130">
        <f t="shared" si="20"/>
        <v>8.52</v>
      </c>
      <c r="W286" s="5">
        <v>42441</v>
      </c>
      <c r="X286" s="4" t="s">
        <v>1265</v>
      </c>
      <c r="Y286" s="4" t="s">
        <v>1266</v>
      </c>
      <c r="Z286" s="4" t="s">
        <v>568</v>
      </c>
      <c r="AA286" s="5">
        <v>42441</v>
      </c>
      <c r="AB286" s="4" t="s">
        <v>1756</v>
      </c>
      <c r="AC286" s="146" t="s">
        <v>2302</v>
      </c>
    </row>
    <row r="287" spans="1:29" s="4" customFormat="1">
      <c r="A287" s="4" t="s">
        <v>27</v>
      </c>
      <c r="B287" s="4" t="s">
        <v>28</v>
      </c>
      <c r="C287" s="4" t="s">
        <v>1749</v>
      </c>
      <c r="D287" s="5">
        <v>42441</v>
      </c>
      <c r="E287" s="5">
        <v>42471</v>
      </c>
      <c r="F287" s="130">
        <v>0</v>
      </c>
      <c r="G287" s="130">
        <v>0</v>
      </c>
      <c r="I287" s="4" t="s">
        <v>30</v>
      </c>
      <c r="K287" s="4">
        <v>941927900</v>
      </c>
      <c r="M287" s="4" t="s">
        <v>32</v>
      </c>
      <c r="N287" s="4" t="s">
        <v>186</v>
      </c>
      <c r="O287" s="4" t="s">
        <v>187</v>
      </c>
      <c r="P287" s="4" t="s">
        <v>48</v>
      </c>
      <c r="Q287" s="4">
        <v>1</v>
      </c>
      <c r="R287" s="130">
        <v>10.39</v>
      </c>
      <c r="S287" s="130">
        <f t="shared" si="18"/>
        <v>10.39</v>
      </c>
      <c r="T287" s="130">
        <f t="shared" si="19"/>
        <v>1.870000000000001</v>
      </c>
      <c r="U287" s="130">
        <v>8.52</v>
      </c>
      <c r="V287" s="130">
        <f t="shared" si="20"/>
        <v>8.52</v>
      </c>
      <c r="W287" s="5">
        <v>42441</v>
      </c>
      <c r="X287" s="4" t="s">
        <v>1265</v>
      </c>
      <c r="Y287" s="4" t="s">
        <v>1266</v>
      </c>
      <c r="Z287" s="4" t="s">
        <v>568</v>
      </c>
      <c r="AA287" s="5">
        <v>42441</v>
      </c>
      <c r="AB287" s="4" t="s">
        <v>1757</v>
      </c>
      <c r="AC287" s="146" t="s">
        <v>2302</v>
      </c>
    </row>
    <row r="288" spans="1:29" s="4" customFormat="1">
      <c r="A288" s="4" t="s">
        <v>27</v>
      </c>
      <c r="B288" s="4" t="s">
        <v>28</v>
      </c>
      <c r="C288" s="4" t="s">
        <v>1749</v>
      </c>
      <c r="D288" s="5">
        <v>42441</v>
      </c>
      <c r="E288" s="5">
        <v>42471</v>
      </c>
      <c r="F288" s="130">
        <v>0</v>
      </c>
      <c r="G288" s="130">
        <v>0</v>
      </c>
      <c r="I288" s="4" t="s">
        <v>30</v>
      </c>
      <c r="K288" s="4">
        <v>941932500</v>
      </c>
      <c r="M288" s="4" t="s">
        <v>32</v>
      </c>
      <c r="N288" s="4" t="s">
        <v>186</v>
      </c>
      <c r="O288" s="4" t="s">
        <v>187</v>
      </c>
      <c r="P288" s="4" t="s">
        <v>48</v>
      </c>
      <c r="Q288" s="4">
        <v>1</v>
      </c>
      <c r="R288" s="130">
        <v>10.39</v>
      </c>
      <c r="S288" s="130">
        <f t="shared" si="18"/>
        <v>10.39</v>
      </c>
      <c r="T288" s="130">
        <f t="shared" si="19"/>
        <v>1.870000000000001</v>
      </c>
      <c r="U288" s="130">
        <v>8.52</v>
      </c>
      <c r="V288" s="130">
        <f t="shared" si="20"/>
        <v>8.52</v>
      </c>
      <c r="W288" s="5">
        <v>42441</v>
      </c>
      <c r="X288" s="4" t="s">
        <v>1265</v>
      </c>
      <c r="Y288" s="4" t="s">
        <v>1266</v>
      </c>
      <c r="Z288" s="4" t="s">
        <v>568</v>
      </c>
      <c r="AA288" s="5">
        <v>42441</v>
      </c>
      <c r="AB288" s="4" t="s">
        <v>1758</v>
      </c>
      <c r="AC288" s="146" t="s">
        <v>2302</v>
      </c>
    </row>
    <row r="289" spans="1:29" s="4" customFormat="1">
      <c r="A289" s="4" t="s">
        <v>27</v>
      </c>
      <c r="B289" s="4" t="s">
        <v>28</v>
      </c>
      <c r="C289" s="4" t="s">
        <v>1749</v>
      </c>
      <c r="D289" s="5">
        <v>42441</v>
      </c>
      <c r="E289" s="5">
        <v>42471</v>
      </c>
      <c r="F289" s="130">
        <v>0</v>
      </c>
      <c r="G289" s="130">
        <v>0</v>
      </c>
      <c r="I289" s="4" t="s">
        <v>30</v>
      </c>
      <c r="K289" s="4">
        <v>941922300</v>
      </c>
      <c r="M289" s="4" t="s">
        <v>32</v>
      </c>
      <c r="N289" s="4" t="s">
        <v>186</v>
      </c>
      <c r="O289" s="4" t="s">
        <v>187</v>
      </c>
      <c r="P289" s="4" t="s">
        <v>48</v>
      </c>
      <c r="Q289" s="4">
        <v>1</v>
      </c>
      <c r="R289" s="130">
        <v>10.39</v>
      </c>
      <c r="S289" s="130">
        <f t="shared" si="18"/>
        <v>10.39</v>
      </c>
      <c r="T289" s="130">
        <f t="shared" si="19"/>
        <v>1.870000000000001</v>
      </c>
      <c r="U289" s="130">
        <v>8.52</v>
      </c>
      <c r="V289" s="130">
        <f t="shared" si="20"/>
        <v>8.52</v>
      </c>
      <c r="W289" s="5">
        <v>42441</v>
      </c>
      <c r="X289" s="4" t="s">
        <v>1265</v>
      </c>
      <c r="Y289" s="4" t="s">
        <v>1266</v>
      </c>
      <c r="Z289" s="4" t="s">
        <v>568</v>
      </c>
      <c r="AA289" s="5">
        <v>42441</v>
      </c>
      <c r="AB289" s="4" t="s">
        <v>1759</v>
      </c>
      <c r="AC289" s="146" t="s">
        <v>2302</v>
      </c>
    </row>
    <row r="290" spans="1:29" s="4" customFormat="1">
      <c r="A290" s="4" t="s">
        <v>27</v>
      </c>
      <c r="B290" s="4" t="s">
        <v>28</v>
      </c>
      <c r="C290" s="4" t="s">
        <v>1760</v>
      </c>
      <c r="D290" s="5">
        <v>42442</v>
      </c>
      <c r="E290" s="5">
        <v>42472</v>
      </c>
      <c r="F290" s="130">
        <v>53.26</v>
      </c>
      <c r="G290" s="130">
        <v>0</v>
      </c>
      <c r="I290" s="4" t="s">
        <v>30</v>
      </c>
      <c r="K290" s="4">
        <v>68226209</v>
      </c>
      <c r="M290" s="4" t="s">
        <v>32</v>
      </c>
      <c r="N290" s="4" t="s">
        <v>46</v>
      </c>
      <c r="O290" s="4" t="s">
        <v>47</v>
      </c>
      <c r="P290" s="4" t="s">
        <v>48</v>
      </c>
      <c r="Q290" s="4">
        <v>1</v>
      </c>
      <c r="R290" s="130">
        <v>6.5</v>
      </c>
      <c r="S290" s="130">
        <f t="shared" si="18"/>
        <v>6.5</v>
      </c>
      <c r="T290" s="130">
        <f t="shared" si="19"/>
        <v>1.17</v>
      </c>
      <c r="U290" s="130">
        <v>5.33</v>
      </c>
      <c r="V290" s="130">
        <f t="shared" si="20"/>
        <v>5.33</v>
      </c>
      <c r="W290" s="5">
        <v>42448</v>
      </c>
      <c r="X290" s="4" t="s">
        <v>59</v>
      </c>
      <c r="Y290" s="4" t="s">
        <v>60</v>
      </c>
      <c r="Z290" s="4" t="s">
        <v>61</v>
      </c>
      <c r="AA290" s="5">
        <v>42442</v>
      </c>
      <c r="AB290" s="4" t="s">
        <v>1761</v>
      </c>
      <c r="AC290" s="146" t="s">
        <v>2302</v>
      </c>
    </row>
    <row r="291" spans="1:29" s="4" customFormat="1">
      <c r="A291" s="4" t="s">
        <v>27</v>
      </c>
      <c r="B291" s="4" t="s">
        <v>28</v>
      </c>
      <c r="C291" s="4" t="s">
        <v>1760</v>
      </c>
      <c r="D291" s="5">
        <v>42442</v>
      </c>
      <c r="E291" s="5">
        <v>42472</v>
      </c>
      <c r="F291" s="130">
        <v>0</v>
      </c>
      <c r="G291" s="130">
        <v>0</v>
      </c>
      <c r="I291" s="4" t="s">
        <v>30</v>
      </c>
      <c r="K291" s="4">
        <v>941931500</v>
      </c>
      <c r="M291" s="4" t="s">
        <v>32</v>
      </c>
      <c r="N291" s="4" t="s">
        <v>186</v>
      </c>
      <c r="O291" s="4" t="s">
        <v>187</v>
      </c>
      <c r="P291" s="4" t="s">
        <v>48</v>
      </c>
      <c r="Q291" s="4">
        <v>1</v>
      </c>
      <c r="R291" s="130">
        <v>10.39</v>
      </c>
      <c r="S291" s="130">
        <f t="shared" si="18"/>
        <v>10.39</v>
      </c>
      <c r="T291" s="130">
        <f t="shared" si="19"/>
        <v>1.870000000000001</v>
      </c>
      <c r="U291" s="130">
        <v>8.52</v>
      </c>
      <c r="V291" s="130">
        <f t="shared" si="20"/>
        <v>8.52</v>
      </c>
      <c r="W291" s="5">
        <v>42448</v>
      </c>
      <c r="X291" s="4" t="s">
        <v>1265</v>
      </c>
      <c r="Y291" s="4" t="s">
        <v>1266</v>
      </c>
      <c r="Z291" s="4" t="s">
        <v>568</v>
      </c>
      <c r="AA291" s="5">
        <v>42442</v>
      </c>
      <c r="AB291" s="4" t="s">
        <v>1763</v>
      </c>
      <c r="AC291" s="146" t="s">
        <v>2302</v>
      </c>
    </row>
    <row r="292" spans="1:29" s="4" customFormat="1">
      <c r="A292" s="4" t="s">
        <v>27</v>
      </c>
      <c r="B292" s="4" t="s">
        <v>28</v>
      </c>
      <c r="C292" s="4" t="s">
        <v>1760</v>
      </c>
      <c r="D292" s="5">
        <v>42442</v>
      </c>
      <c r="E292" s="5">
        <v>42472</v>
      </c>
      <c r="F292" s="130">
        <v>0</v>
      </c>
      <c r="G292" s="130">
        <v>0</v>
      </c>
      <c r="I292" s="4" t="s">
        <v>30</v>
      </c>
      <c r="K292" s="4">
        <v>941919600</v>
      </c>
      <c r="M292" s="4" t="s">
        <v>32</v>
      </c>
      <c r="N292" s="4" t="s">
        <v>186</v>
      </c>
      <c r="O292" s="4" t="s">
        <v>187</v>
      </c>
      <c r="P292" s="4" t="s">
        <v>48</v>
      </c>
      <c r="Q292" s="4">
        <v>1</v>
      </c>
      <c r="R292" s="130">
        <v>10.39</v>
      </c>
      <c r="S292" s="130">
        <f t="shared" si="18"/>
        <v>10.39</v>
      </c>
      <c r="T292" s="130">
        <f t="shared" si="19"/>
        <v>1.870000000000001</v>
      </c>
      <c r="U292" s="130">
        <v>8.52</v>
      </c>
      <c r="V292" s="130">
        <f t="shared" si="20"/>
        <v>8.52</v>
      </c>
      <c r="W292" s="5">
        <v>42448</v>
      </c>
      <c r="X292" s="4" t="s">
        <v>1265</v>
      </c>
      <c r="Y292" s="4" t="s">
        <v>1266</v>
      </c>
      <c r="Z292" s="4" t="s">
        <v>568</v>
      </c>
      <c r="AA292" s="5">
        <v>42442</v>
      </c>
      <c r="AB292" s="4" t="s">
        <v>1764</v>
      </c>
      <c r="AC292" s="146" t="s">
        <v>2302</v>
      </c>
    </row>
    <row r="293" spans="1:29" s="4" customFormat="1">
      <c r="A293" s="4" t="s">
        <v>27</v>
      </c>
      <c r="B293" s="4" t="s">
        <v>28</v>
      </c>
      <c r="C293" s="4" t="s">
        <v>1760</v>
      </c>
      <c r="D293" s="5">
        <v>42442</v>
      </c>
      <c r="E293" s="5">
        <v>42472</v>
      </c>
      <c r="F293" s="130">
        <v>0</v>
      </c>
      <c r="G293" s="130">
        <v>0</v>
      </c>
      <c r="I293" s="4" t="s">
        <v>30</v>
      </c>
      <c r="K293" s="4">
        <v>941916500</v>
      </c>
      <c r="M293" s="4" t="s">
        <v>32</v>
      </c>
      <c r="N293" s="4" t="s">
        <v>186</v>
      </c>
      <c r="O293" s="4" t="s">
        <v>187</v>
      </c>
      <c r="P293" s="4" t="s">
        <v>48</v>
      </c>
      <c r="Q293" s="4">
        <v>1</v>
      </c>
      <c r="R293" s="130">
        <v>10.39</v>
      </c>
      <c r="S293" s="130">
        <f t="shared" si="18"/>
        <v>10.39</v>
      </c>
      <c r="T293" s="130">
        <f t="shared" si="19"/>
        <v>1.870000000000001</v>
      </c>
      <c r="U293" s="130">
        <v>8.52</v>
      </c>
      <c r="V293" s="130">
        <f t="shared" si="20"/>
        <v>8.52</v>
      </c>
      <c r="W293" s="5">
        <v>42448</v>
      </c>
      <c r="X293" s="4" t="s">
        <v>1265</v>
      </c>
      <c r="Y293" s="4" t="s">
        <v>1266</v>
      </c>
      <c r="Z293" s="4" t="s">
        <v>568</v>
      </c>
      <c r="AA293" s="5">
        <v>42442</v>
      </c>
      <c r="AB293" s="4" t="s">
        <v>1765</v>
      </c>
      <c r="AC293" s="146" t="s">
        <v>2302</v>
      </c>
    </row>
    <row r="294" spans="1:29" s="4" customFormat="1">
      <c r="A294" s="4" t="s">
        <v>27</v>
      </c>
      <c r="B294" s="4" t="s">
        <v>28</v>
      </c>
      <c r="C294" s="4" t="s">
        <v>1760</v>
      </c>
      <c r="D294" s="5">
        <v>42442</v>
      </c>
      <c r="E294" s="5">
        <v>42472</v>
      </c>
      <c r="F294" s="130">
        <v>0</v>
      </c>
      <c r="G294" s="130">
        <v>0</v>
      </c>
      <c r="I294" s="4" t="s">
        <v>30</v>
      </c>
      <c r="K294" s="4">
        <v>941916200</v>
      </c>
      <c r="M294" s="4" t="s">
        <v>32</v>
      </c>
      <c r="N294" s="4" t="s">
        <v>186</v>
      </c>
      <c r="O294" s="4" t="s">
        <v>187</v>
      </c>
      <c r="P294" s="4" t="s">
        <v>48</v>
      </c>
      <c r="Q294" s="4">
        <v>1</v>
      </c>
      <c r="R294" s="130">
        <v>10.39</v>
      </c>
      <c r="S294" s="130">
        <f t="shared" si="18"/>
        <v>10.39</v>
      </c>
      <c r="T294" s="130">
        <f t="shared" si="19"/>
        <v>1.870000000000001</v>
      </c>
      <c r="U294" s="130">
        <v>8.52</v>
      </c>
      <c r="V294" s="130">
        <f t="shared" si="20"/>
        <v>8.52</v>
      </c>
      <c r="W294" s="5">
        <v>42448</v>
      </c>
      <c r="X294" s="4" t="s">
        <v>1265</v>
      </c>
      <c r="Y294" s="4" t="s">
        <v>1266</v>
      </c>
      <c r="Z294" s="4" t="s">
        <v>568</v>
      </c>
      <c r="AA294" s="5">
        <v>42442</v>
      </c>
      <c r="AB294" s="4" t="s">
        <v>1766</v>
      </c>
      <c r="AC294" s="146" t="s">
        <v>2302</v>
      </c>
    </row>
    <row r="295" spans="1:29" s="4" customFormat="1">
      <c r="A295" s="4" t="s">
        <v>27</v>
      </c>
      <c r="B295" s="4" t="s">
        <v>28</v>
      </c>
      <c r="C295" s="4" t="s">
        <v>1760</v>
      </c>
      <c r="D295" s="5">
        <v>42442</v>
      </c>
      <c r="E295" s="5">
        <v>42472</v>
      </c>
      <c r="F295" s="130">
        <v>0</v>
      </c>
      <c r="G295" s="130">
        <v>0</v>
      </c>
      <c r="I295" s="4" t="s">
        <v>30</v>
      </c>
      <c r="K295" s="4">
        <v>941915900</v>
      </c>
      <c r="M295" s="4" t="s">
        <v>32</v>
      </c>
      <c r="N295" s="4" t="s">
        <v>186</v>
      </c>
      <c r="O295" s="4" t="s">
        <v>187</v>
      </c>
      <c r="P295" s="4" t="s">
        <v>48</v>
      </c>
      <c r="Q295" s="4">
        <v>1</v>
      </c>
      <c r="R295" s="130">
        <v>10.39</v>
      </c>
      <c r="S295" s="130">
        <f t="shared" si="18"/>
        <v>10.39</v>
      </c>
      <c r="T295" s="130">
        <f t="shared" si="19"/>
        <v>1.870000000000001</v>
      </c>
      <c r="U295" s="130">
        <v>8.52</v>
      </c>
      <c r="V295" s="130">
        <f t="shared" si="20"/>
        <v>8.52</v>
      </c>
      <c r="W295" s="5">
        <v>42448</v>
      </c>
      <c r="X295" s="4" t="s">
        <v>1265</v>
      </c>
      <c r="Y295" s="4" t="s">
        <v>1266</v>
      </c>
      <c r="Z295" s="4" t="s">
        <v>568</v>
      </c>
      <c r="AA295" s="5">
        <v>42442</v>
      </c>
      <c r="AB295" s="4" t="s">
        <v>1767</v>
      </c>
      <c r="AC295" s="146" t="s">
        <v>2302</v>
      </c>
    </row>
    <row r="296" spans="1:29" s="4" customFormat="1">
      <c r="A296" s="4" t="s">
        <v>27</v>
      </c>
      <c r="B296" s="4" t="s">
        <v>28</v>
      </c>
      <c r="C296" s="4" t="s">
        <v>1760</v>
      </c>
      <c r="D296" s="5">
        <v>42442</v>
      </c>
      <c r="E296" s="5">
        <v>42472</v>
      </c>
      <c r="F296" s="130">
        <v>0</v>
      </c>
      <c r="G296" s="130">
        <v>0</v>
      </c>
      <c r="I296" s="4" t="s">
        <v>30</v>
      </c>
      <c r="K296" s="4">
        <v>22386603</v>
      </c>
      <c r="M296" s="4" t="s">
        <v>32</v>
      </c>
      <c r="N296" s="4" t="s">
        <v>46</v>
      </c>
      <c r="O296" s="4" t="s">
        <v>47</v>
      </c>
      <c r="P296" s="4" t="s">
        <v>48</v>
      </c>
      <c r="Q296" s="4">
        <v>1</v>
      </c>
      <c r="R296" s="130">
        <v>6.5</v>
      </c>
      <c r="S296" s="130">
        <f t="shared" si="18"/>
        <v>6.5</v>
      </c>
      <c r="T296" s="130">
        <f t="shared" si="19"/>
        <v>1.17</v>
      </c>
      <c r="U296" s="130">
        <v>5.33</v>
      </c>
      <c r="V296" s="130">
        <f t="shared" si="20"/>
        <v>5.33</v>
      </c>
      <c r="W296" s="5">
        <v>42448</v>
      </c>
      <c r="X296" s="4" t="s">
        <v>1474</v>
      </c>
      <c r="Y296" s="4" t="s">
        <v>1475</v>
      </c>
      <c r="Z296" s="4" t="s">
        <v>139</v>
      </c>
      <c r="AA296" s="5">
        <v>42442</v>
      </c>
      <c r="AB296" s="4" t="s">
        <v>1762</v>
      </c>
      <c r="AC296" s="146" t="s">
        <v>2302</v>
      </c>
    </row>
    <row r="297" spans="1:29" s="4" customFormat="1">
      <c r="A297" s="4" t="s">
        <v>27</v>
      </c>
      <c r="B297" s="4" t="s">
        <v>28</v>
      </c>
      <c r="C297" s="4" t="s">
        <v>1770</v>
      </c>
      <c r="D297" s="5">
        <v>42443</v>
      </c>
      <c r="E297" s="5">
        <v>42473</v>
      </c>
      <c r="F297" s="130">
        <v>37.64</v>
      </c>
      <c r="G297" s="130">
        <v>0</v>
      </c>
      <c r="I297" s="4" t="s">
        <v>30</v>
      </c>
      <c r="K297" s="4" t="s">
        <v>1771</v>
      </c>
      <c r="M297" s="4" t="s">
        <v>32</v>
      </c>
      <c r="N297" s="4" t="s">
        <v>33</v>
      </c>
      <c r="O297" s="4" t="s">
        <v>34</v>
      </c>
      <c r="P297" s="4" t="s">
        <v>35</v>
      </c>
      <c r="Q297" s="4">
        <v>1</v>
      </c>
      <c r="R297" s="130">
        <v>6.4</v>
      </c>
      <c r="S297" s="130">
        <f t="shared" si="18"/>
        <v>6.4</v>
      </c>
      <c r="T297" s="130">
        <f t="shared" si="19"/>
        <v>1.1500000000000004</v>
      </c>
      <c r="U297" s="130">
        <v>5.25</v>
      </c>
      <c r="V297" s="130">
        <f t="shared" si="20"/>
        <v>5.25</v>
      </c>
      <c r="W297" s="5">
        <v>42448</v>
      </c>
      <c r="X297" s="4" t="s">
        <v>125</v>
      </c>
      <c r="Y297" s="4" t="s">
        <v>126</v>
      </c>
      <c r="Z297" s="4" t="s">
        <v>51</v>
      </c>
      <c r="AA297" s="5">
        <v>42443</v>
      </c>
      <c r="AB297" s="4" t="s">
        <v>1772</v>
      </c>
      <c r="AC297" s="146" t="s">
        <v>2305</v>
      </c>
    </row>
    <row r="298" spans="1:29" s="4" customFormat="1">
      <c r="A298" s="4" t="s">
        <v>27</v>
      </c>
      <c r="B298" s="4" t="s">
        <v>28</v>
      </c>
      <c r="C298" s="4" t="s">
        <v>1770</v>
      </c>
      <c r="D298" s="5">
        <v>42443</v>
      </c>
      <c r="E298" s="5">
        <v>42473</v>
      </c>
      <c r="F298" s="130">
        <v>0</v>
      </c>
      <c r="G298" s="130">
        <v>0</v>
      </c>
      <c r="I298" s="4" t="s">
        <v>30</v>
      </c>
      <c r="K298" s="4">
        <v>380724</v>
      </c>
      <c r="M298" s="4" t="s">
        <v>32</v>
      </c>
      <c r="N298" s="4" t="s">
        <v>46</v>
      </c>
      <c r="O298" s="4" t="s">
        <v>47</v>
      </c>
      <c r="P298" s="4" t="s">
        <v>48</v>
      </c>
      <c r="Q298" s="4">
        <v>1</v>
      </c>
      <c r="R298" s="130">
        <v>6.5</v>
      </c>
      <c r="S298" s="130">
        <f t="shared" si="18"/>
        <v>6.5</v>
      </c>
      <c r="T298" s="130">
        <f t="shared" si="19"/>
        <v>1.17</v>
      </c>
      <c r="U298" s="130">
        <v>5.33</v>
      </c>
      <c r="V298" s="130">
        <f t="shared" si="20"/>
        <v>5.33</v>
      </c>
      <c r="W298" s="5">
        <v>42448</v>
      </c>
      <c r="X298" s="4" t="s">
        <v>1123</v>
      </c>
      <c r="Y298" s="4" t="s">
        <v>1124</v>
      </c>
      <c r="Z298" s="4" t="s">
        <v>38</v>
      </c>
      <c r="AA298" s="5">
        <v>42443</v>
      </c>
      <c r="AB298" s="4" t="s">
        <v>1779</v>
      </c>
      <c r="AC298" s="146" t="s">
        <v>2302</v>
      </c>
    </row>
    <row r="299" spans="1:29" s="4" customFormat="1">
      <c r="A299" s="4" t="s">
        <v>27</v>
      </c>
      <c r="B299" s="4" t="s">
        <v>28</v>
      </c>
      <c r="C299" s="4" t="s">
        <v>1770</v>
      </c>
      <c r="D299" s="5">
        <v>42443</v>
      </c>
      <c r="E299" s="5">
        <v>42473</v>
      </c>
      <c r="F299" s="130">
        <v>0</v>
      </c>
      <c r="G299" s="130">
        <v>0</v>
      </c>
      <c r="I299" s="4" t="s">
        <v>30</v>
      </c>
      <c r="K299" s="4">
        <v>5387</v>
      </c>
      <c r="M299" s="4" t="s">
        <v>32</v>
      </c>
      <c r="N299" s="4" t="s">
        <v>46</v>
      </c>
      <c r="O299" s="4" t="s">
        <v>47</v>
      </c>
      <c r="P299" s="4" t="s">
        <v>48</v>
      </c>
      <c r="Q299" s="4">
        <v>1</v>
      </c>
      <c r="R299" s="130">
        <v>6.5</v>
      </c>
      <c r="S299" s="130">
        <f t="shared" si="18"/>
        <v>6.5</v>
      </c>
      <c r="T299" s="130">
        <f t="shared" si="19"/>
        <v>1.17</v>
      </c>
      <c r="U299" s="130">
        <v>5.33</v>
      </c>
      <c r="V299" s="130">
        <f t="shared" si="20"/>
        <v>5.33</v>
      </c>
      <c r="W299" s="5">
        <v>42448</v>
      </c>
      <c r="X299" s="4" t="s">
        <v>277</v>
      </c>
      <c r="Y299" s="4" t="s">
        <v>278</v>
      </c>
      <c r="Z299" s="4" t="s">
        <v>38</v>
      </c>
      <c r="AA299" s="5">
        <v>42443</v>
      </c>
      <c r="AB299" s="4" t="s">
        <v>1784</v>
      </c>
      <c r="AC299" s="146" t="s">
        <v>2302</v>
      </c>
    </row>
    <row r="300" spans="1:29" s="4" customFormat="1">
      <c r="A300" s="4" t="s">
        <v>27</v>
      </c>
      <c r="B300" s="4" t="s">
        <v>28</v>
      </c>
      <c r="C300" s="4" t="s">
        <v>1770</v>
      </c>
      <c r="D300" s="5">
        <v>42443</v>
      </c>
      <c r="E300" s="5">
        <v>42473</v>
      </c>
      <c r="F300" s="130">
        <v>0</v>
      </c>
      <c r="G300" s="130">
        <v>0</v>
      </c>
      <c r="I300" s="4" t="s">
        <v>30</v>
      </c>
      <c r="K300" s="4" t="s">
        <v>94</v>
      </c>
      <c r="M300" s="4" t="s">
        <v>32</v>
      </c>
      <c r="N300" s="4" t="s">
        <v>172</v>
      </c>
      <c r="O300" s="4" t="s">
        <v>173</v>
      </c>
      <c r="P300" s="4" t="s">
        <v>174</v>
      </c>
      <c r="Q300" s="4">
        <v>1</v>
      </c>
      <c r="R300" s="130">
        <v>7.1</v>
      </c>
      <c r="S300" s="130">
        <f t="shared" si="18"/>
        <v>7.1</v>
      </c>
      <c r="T300" s="130">
        <f t="shared" si="19"/>
        <v>1.2799999999999994</v>
      </c>
      <c r="U300" s="130">
        <v>5.82</v>
      </c>
      <c r="V300" s="130">
        <f t="shared" si="20"/>
        <v>5.82</v>
      </c>
      <c r="W300" s="5">
        <v>42448</v>
      </c>
      <c r="X300" s="4" t="s">
        <v>1776</v>
      </c>
      <c r="Y300" s="4" t="s">
        <v>1777</v>
      </c>
      <c r="Z300" s="4" t="s">
        <v>51</v>
      </c>
      <c r="AA300" s="5">
        <v>42443</v>
      </c>
      <c r="AB300" s="4" t="s">
        <v>1778</v>
      </c>
      <c r="AC300" s="146" t="s">
        <v>2306</v>
      </c>
    </row>
    <row r="301" spans="1:29" s="4" customFormat="1">
      <c r="A301" s="4" t="s">
        <v>27</v>
      </c>
      <c r="B301" s="4" t="s">
        <v>28</v>
      </c>
      <c r="C301" s="4" t="s">
        <v>1770</v>
      </c>
      <c r="D301" s="5">
        <v>42443</v>
      </c>
      <c r="E301" s="5">
        <v>42473</v>
      </c>
      <c r="F301" s="130">
        <v>0</v>
      </c>
      <c r="G301" s="130">
        <v>0</v>
      </c>
      <c r="I301" s="4" t="s">
        <v>30</v>
      </c>
      <c r="K301" s="4" t="s">
        <v>1780</v>
      </c>
      <c r="M301" s="4" t="s">
        <v>32</v>
      </c>
      <c r="N301" s="4" t="s">
        <v>33</v>
      </c>
      <c r="O301" s="4" t="s">
        <v>34</v>
      </c>
      <c r="P301" s="4" t="s">
        <v>35</v>
      </c>
      <c r="Q301" s="4">
        <v>1</v>
      </c>
      <c r="R301" s="130">
        <v>6.4</v>
      </c>
      <c r="S301" s="130">
        <f t="shared" si="18"/>
        <v>6.4</v>
      </c>
      <c r="T301" s="130">
        <f t="shared" si="19"/>
        <v>1.1500000000000004</v>
      </c>
      <c r="U301" s="130">
        <v>5.25</v>
      </c>
      <c r="V301" s="130">
        <f t="shared" si="20"/>
        <v>5.25</v>
      </c>
      <c r="W301" s="5">
        <v>42448</v>
      </c>
      <c r="X301" s="4" t="s">
        <v>1781</v>
      </c>
      <c r="Y301" s="4" t="s">
        <v>1782</v>
      </c>
      <c r="Z301" s="4" t="s">
        <v>38</v>
      </c>
      <c r="AA301" s="5">
        <v>42443</v>
      </c>
      <c r="AB301" s="4" t="s">
        <v>1783</v>
      </c>
      <c r="AC301" s="146" t="s">
        <v>2310</v>
      </c>
    </row>
    <row r="302" spans="1:29" s="4" customFormat="1">
      <c r="A302" s="4" t="s">
        <v>27</v>
      </c>
      <c r="B302" s="4" t="s">
        <v>28</v>
      </c>
      <c r="C302" s="4" t="s">
        <v>1770</v>
      </c>
      <c r="D302" s="5">
        <v>42443</v>
      </c>
      <c r="E302" s="5">
        <v>42473</v>
      </c>
      <c r="F302" s="130">
        <v>0</v>
      </c>
      <c r="G302" s="130">
        <v>0</v>
      </c>
      <c r="I302" s="4" t="s">
        <v>30</v>
      </c>
      <c r="K302" s="4" t="s">
        <v>94</v>
      </c>
      <c r="M302" s="4" t="s">
        <v>32</v>
      </c>
      <c r="N302" s="4" t="s">
        <v>46</v>
      </c>
      <c r="O302" s="4" t="s">
        <v>47</v>
      </c>
      <c r="P302" s="4" t="s">
        <v>48</v>
      </c>
      <c r="Q302" s="4">
        <v>1</v>
      </c>
      <c r="R302" s="130">
        <v>6.5</v>
      </c>
      <c r="S302" s="130">
        <f t="shared" si="18"/>
        <v>6.5</v>
      </c>
      <c r="T302" s="130">
        <f t="shared" si="19"/>
        <v>1.17</v>
      </c>
      <c r="U302" s="130">
        <v>5.33</v>
      </c>
      <c r="V302" s="130">
        <f t="shared" si="20"/>
        <v>5.33</v>
      </c>
      <c r="W302" s="5">
        <v>42448</v>
      </c>
      <c r="X302" s="4" t="s">
        <v>1773</v>
      </c>
      <c r="Y302" s="4" t="s">
        <v>1774</v>
      </c>
      <c r="Z302" s="4" t="s">
        <v>139</v>
      </c>
      <c r="AA302" s="5">
        <v>42443</v>
      </c>
      <c r="AB302" s="4" t="s">
        <v>1775</v>
      </c>
      <c r="AC302" s="146" t="s">
        <v>2302</v>
      </c>
    </row>
    <row r="303" spans="1:29" s="4" customFormat="1">
      <c r="A303" s="4" t="s">
        <v>27</v>
      </c>
      <c r="B303" s="4" t="s">
        <v>28</v>
      </c>
      <c r="C303" s="4" t="s">
        <v>1770</v>
      </c>
      <c r="D303" s="5">
        <v>42443</v>
      </c>
      <c r="E303" s="5">
        <v>42473</v>
      </c>
      <c r="F303" s="130">
        <v>0</v>
      </c>
      <c r="G303" s="130">
        <v>0</v>
      </c>
      <c r="I303" s="4" t="s">
        <v>30</v>
      </c>
      <c r="K303" s="4" t="s">
        <v>94</v>
      </c>
      <c r="M303" s="4" t="s">
        <v>32</v>
      </c>
      <c r="N303" s="4" t="s">
        <v>46</v>
      </c>
      <c r="O303" s="4" t="s">
        <v>47</v>
      </c>
      <c r="P303" s="4" t="s">
        <v>48</v>
      </c>
      <c r="Q303" s="4">
        <v>1</v>
      </c>
      <c r="R303" s="130">
        <v>6.5</v>
      </c>
      <c r="S303" s="130">
        <f t="shared" si="18"/>
        <v>6.5</v>
      </c>
      <c r="T303" s="130">
        <f t="shared" si="19"/>
        <v>1.17</v>
      </c>
      <c r="U303" s="130">
        <v>5.33</v>
      </c>
      <c r="V303" s="130">
        <f t="shared" si="20"/>
        <v>5.33</v>
      </c>
      <c r="W303" s="5">
        <v>42448</v>
      </c>
      <c r="X303" s="4" t="s">
        <v>1773</v>
      </c>
      <c r="Y303" s="4" t="s">
        <v>1774</v>
      </c>
      <c r="Z303" s="4" t="s">
        <v>139</v>
      </c>
      <c r="AA303" s="5">
        <v>42443</v>
      </c>
      <c r="AB303" s="4" t="s">
        <v>1775</v>
      </c>
      <c r="AC303" s="146" t="s">
        <v>2302</v>
      </c>
    </row>
    <row r="304" spans="1:29" s="4" customFormat="1">
      <c r="A304" s="4" t="s">
        <v>27</v>
      </c>
      <c r="B304" s="4" t="s">
        <v>28</v>
      </c>
      <c r="C304" s="4" t="s">
        <v>1785</v>
      </c>
      <c r="D304" s="5">
        <v>42443</v>
      </c>
      <c r="E304" s="5">
        <v>42473</v>
      </c>
      <c r="F304" s="130">
        <v>172.54</v>
      </c>
      <c r="G304" s="130">
        <v>0</v>
      </c>
      <c r="I304" s="4" t="s">
        <v>30</v>
      </c>
      <c r="K304" s="4" t="s">
        <v>1786</v>
      </c>
      <c r="M304" s="4" t="s">
        <v>32</v>
      </c>
      <c r="N304" s="4" t="s">
        <v>257</v>
      </c>
      <c r="O304" s="4" t="s">
        <v>258</v>
      </c>
      <c r="P304" s="4" t="s">
        <v>259</v>
      </c>
      <c r="Q304" s="4">
        <v>1</v>
      </c>
      <c r="R304" s="130">
        <v>7.75</v>
      </c>
      <c r="S304" s="130">
        <f t="shared" si="18"/>
        <v>7.75</v>
      </c>
      <c r="T304" s="130">
        <f t="shared" si="19"/>
        <v>1.3899999999999997</v>
      </c>
      <c r="U304" s="130">
        <v>6.36</v>
      </c>
      <c r="V304" s="130">
        <f t="shared" si="20"/>
        <v>6.36</v>
      </c>
      <c r="W304" s="5">
        <v>42448</v>
      </c>
      <c r="X304" s="4" t="s">
        <v>432</v>
      </c>
      <c r="Y304" s="4" t="s">
        <v>433</v>
      </c>
      <c r="Z304" s="4" t="s">
        <v>139</v>
      </c>
      <c r="AA304" s="5">
        <v>42443</v>
      </c>
      <c r="AB304" s="4" t="s">
        <v>1787</v>
      </c>
      <c r="AC304" s="146" t="s">
        <v>2302</v>
      </c>
    </row>
    <row r="305" spans="1:29" s="4" customFormat="1">
      <c r="A305" s="4" t="s">
        <v>27</v>
      </c>
      <c r="B305" s="4" t="s">
        <v>28</v>
      </c>
      <c r="C305" s="4" t="s">
        <v>1785</v>
      </c>
      <c r="D305" s="5">
        <v>42443</v>
      </c>
      <c r="E305" s="5">
        <v>42473</v>
      </c>
      <c r="F305" s="130">
        <v>0</v>
      </c>
      <c r="G305" s="130">
        <v>0</v>
      </c>
      <c r="I305" s="4" t="s">
        <v>30</v>
      </c>
      <c r="M305" s="4" t="s">
        <v>32</v>
      </c>
      <c r="N305" s="4" t="s">
        <v>186</v>
      </c>
      <c r="O305" s="4" t="s">
        <v>187</v>
      </c>
      <c r="P305" s="4" t="s">
        <v>48</v>
      </c>
      <c r="Q305" s="4">
        <v>1</v>
      </c>
      <c r="R305" s="130">
        <v>10.39</v>
      </c>
      <c r="S305" s="130">
        <f t="shared" si="18"/>
        <v>10.39</v>
      </c>
      <c r="T305" s="130">
        <f t="shared" si="19"/>
        <v>1.870000000000001</v>
      </c>
      <c r="U305" s="130">
        <v>8.52</v>
      </c>
      <c r="V305" s="130">
        <f t="shared" si="20"/>
        <v>8.52</v>
      </c>
      <c r="W305" s="5">
        <v>42448</v>
      </c>
      <c r="X305" s="4" t="s">
        <v>611</v>
      </c>
      <c r="Y305" s="4" t="s">
        <v>612</v>
      </c>
      <c r="Z305" s="4" t="s">
        <v>51</v>
      </c>
      <c r="AA305" s="5">
        <v>42443</v>
      </c>
      <c r="AB305" s="4" t="s">
        <v>1805</v>
      </c>
      <c r="AC305" s="146" t="s">
        <v>2304</v>
      </c>
    </row>
    <row r="306" spans="1:29" s="4" customFormat="1">
      <c r="A306" s="4" t="s">
        <v>27</v>
      </c>
      <c r="B306" s="4" t="s">
        <v>28</v>
      </c>
      <c r="C306" s="4" t="s">
        <v>1785</v>
      </c>
      <c r="D306" s="5">
        <v>42443</v>
      </c>
      <c r="E306" s="5">
        <v>42473</v>
      </c>
      <c r="F306" s="130">
        <v>0</v>
      </c>
      <c r="G306" s="130">
        <v>0</v>
      </c>
      <c r="I306" s="4" t="s">
        <v>30</v>
      </c>
      <c r="K306" s="4">
        <v>19999999</v>
      </c>
      <c r="M306" s="4" t="s">
        <v>32</v>
      </c>
      <c r="N306" s="4" t="s">
        <v>46</v>
      </c>
      <c r="O306" s="4" t="s">
        <v>47</v>
      </c>
      <c r="P306" s="4" t="s">
        <v>48</v>
      </c>
      <c r="Q306" s="4">
        <v>1</v>
      </c>
      <c r="R306" s="130">
        <v>6.5</v>
      </c>
      <c r="S306" s="130">
        <f t="shared" si="18"/>
        <v>6.5</v>
      </c>
      <c r="T306" s="130">
        <f t="shared" si="19"/>
        <v>1.17</v>
      </c>
      <c r="U306" s="130">
        <v>5.33</v>
      </c>
      <c r="V306" s="130">
        <f t="shared" si="20"/>
        <v>5.33</v>
      </c>
      <c r="W306" s="5">
        <v>42448</v>
      </c>
      <c r="X306" s="4" t="s">
        <v>54</v>
      </c>
      <c r="Y306" s="4" t="s">
        <v>55</v>
      </c>
      <c r="Z306" s="4" t="s">
        <v>56</v>
      </c>
      <c r="AA306" s="5">
        <v>42443</v>
      </c>
      <c r="AB306" s="4" t="s">
        <v>1798</v>
      </c>
      <c r="AC306" s="146" t="s">
        <v>2302</v>
      </c>
    </row>
    <row r="307" spans="1:29" s="4" customFormat="1">
      <c r="A307" s="4" t="s">
        <v>27</v>
      </c>
      <c r="B307" s="4" t="s">
        <v>28</v>
      </c>
      <c r="C307" s="4" t="s">
        <v>1785</v>
      </c>
      <c r="D307" s="5">
        <v>42443</v>
      </c>
      <c r="E307" s="5">
        <v>42473</v>
      </c>
      <c r="F307" s="130">
        <v>0</v>
      </c>
      <c r="G307" s="130">
        <v>0</v>
      </c>
      <c r="I307" s="4" t="s">
        <v>30</v>
      </c>
      <c r="K307" s="4" t="s">
        <v>94</v>
      </c>
      <c r="M307" s="4" t="s">
        <v>32</v>
      </c>
      <c r="N307" s="4" t="s">
        <v>46</v>
      </c>
      <c r="O307" s="4" t="s">
        <v>47</v>
      </c>
      <c r="P307" s="4" t="s">
        <v>48</v>
      </c>
      <c r="Q307" s="4">
        <v>1</v>
      </c>
      <c r="R307" s="130">
        <v>6.5</v>
      </c>
      <c r="S307" s="130">
        <f t="shared" si="18"/>
        <v>6.5</v>
      </c>
      <c r="T307" s="130">
        <f t="shared" si="19"/>
        <v>1.17</v>
      </c>
      <c r="U307" s="130">
        <v>5.33</v>
      </c>
      <c r="V307" s="130">
        <f t="shared" si="20"/>
        <v>5.33</v>
      </c>
      <c r="W307" s="5">
        <v>42448</v>
      </c>
      <c r="X307" s="4" t="s">
        <v>95</v>
      </c>
      <c r="Y307" s="4" t="s">
        <v>96</v>
      </c>
      <c r="Z307" s="4" t="s">
        <v>78</v>
      </c>
      <c r="AA307" s="5">
        <v>42443</v>
      </c>
      <c r="AB307" s="4" t="s">
        <v>1806</v>
      </c>
      <c r="AC307" s="146" t="s">
        <v>2302</v>
      </c>
    </row>
    <row r="308" spans="1:29" s="4" customFormat="1">
      <c r="A308" s="4" t="s">
        <v>27</v>
      </c>
      <c r="B308" s="4" t="s">
        <v>28</v>
      </c>
      <c r="C308" s="4" t="s">
        <v>1785</v>
      </c>
      <c r="D308" s="5">
        <v>42443</v>
      </c>
      <c r="E308" s="5">
        <v>42473</v>
      </c>
      <c r="F308" s="130">
        <v>0</v>
      </c>
      <c r="G308" s="130">
        <v>0</v>
      </c>
      <c r="I308" s="4" t="s">
        <v>30</v>
      </c>
      <c r="K308" s="4" t="s">
        <v>94</v>
      </c>
      <c r="M308" s="4" t="s">
        <v>32</v>
      </c>
      <c r="N308" s="4" t="s">
        <v>46</v>
      </c>
      <c r="O308" s="4" t="s">
        <v>47</v>
      </c>
      <c r="P308" s="4" t="s">
        <v>48</v>
      </c>
      <c r="Q308" s="4">
        <v>1</v>
      </c>
      <c r="R308" s="130">
        <v>6.5</v>
      </c>
      <c r="S308" s="130">
        <f t="shared" si="18"/>
        <v>6.5</v>
      </c>
      <c r="T308" s="130">
        <f t="shared" si="19"/>
        <v>1.17</v>
      </c>
      <c r="U308" s="130">
        <v>5.33</v>
      </c>
      <c r="V308" s="130">
        <f t="shared" si="20"/>
        <v>5.33</v>
      </c>
      <c r="W308" s="5">
        <v>42448</v>
      </c>
      <c r="X308" s="4" t="s">
        <v>95</v>
      </c>
      <c r="Y308" s="4" t="s">
        <v>96</v>
      </c>
      <c r="Z308" s="4" t="s">
        <v>78</v>
      </c>
      <c r="AA308" s="5">
        <v>42443</v>
      </c>
      <c r="AB308" s="4" t="s">
        <v>1807</v>
      </c>
      <c r="AC308" s="146" t="s">
        <v>2302</v>
      </c>
    </row>
    <row r="309" spans="1:29" s="4" customFormat="1">
      <c r="A309" s="4" t="s">
        <v>27</v>
      </c>
      <c r="B309" s="4" t="s">
        <v>28</v>
      </c>
      <c r="C309" s="4" t="s">
        <v>1785</v>
      </c>
      <c r="D309" s="5">
        <v>42443</v>
      </c>
      <c r="E309" s="5">
        <v>42473</v>
      </c>
      <c r="F309" s="130">
        <v>0</v>
      </c>
      <c r="G309" s="130">
        <v>0</v>
      </c>
      <c r="I309" s="4" t="s">
        <v>30</v>
      </c>
      <c r="K309" s="4" t="s">
        <v>94</v>
      </c>
      <c r="M309" s="4" t="s">
        <v>32</v>
      </c>
      <c r="N309" s="4" t="s">
        <v>46</v>
      </c>
      <c r="O309" s="4" t="s">
        <v>47</v>
      </c>
      <c r="P309" s="4" t="s">
        <v>48</v>
      </c>
      <c r="Q309" s="4">
        <v>1</v>
      </c>
      <c r="R309" s="130">
        <v>6.5</v>
      </c>
      <c r="S309" s="130">
        <f t="shared" si="18"/>
        <v>6.5</v>
      </c>
      <c r="T309" s="130">
        <f t="shared" si="19"/>
        <v>1.17</v>
      </c>
      <c r="U309" s="130">
        <v>5.33</v>
      </c>
      <c r="V309" s="130">
        <f t="shared" si="20"/>
        <v>5.33</v>
      </c>
      <c r="W309" s="5">
        <v>42448</v>
      </c>
      <c r="X309" s="4" t="s">
        <v>95</v>
      </c>
      <c r="Y309" s="4" t="s">
        <v>96</v>
      </c>
      <c r="Z309" s="4" t="s">
        <v>78</v>
      </c>
      <c r="AA309" s="5">
        <v>42443</v>
      </c>
      <c r="AB309" s="4" t="s">
        <v>1808</v>
      </c>
      <c r="AC309" s="146" t="s">
        <v>2302</v>
      </c>
    </row>
    <row r="310" spans="1:29" s="4" customFormat="1">
      <c r="A310" s="4" t="s">
        <v>27</v>
      </c>
      <c r="B310" s="4" t="s">
        <v>28</v>
      </c>
      <c r="C310" s="4" t="s">
        <v>1785</v>
      </c>
      <c r="D310" s="5">
        <v>42443</v>
      </c>
      <c r="E310" s="5">
        <v>42473</v>
      </c>
      <c r="F310" s="130">
        <v>0</v>
      </c>
      <c r="G310" s="130">
        <v>0</v>
      </c>
      <c r="I310" s="4" t="s">
        <v>30</v>
      </c>
      <c r="K310" s="4" t="s">
        <v>94</v>
      </c>
      <c r="M310" s="4" t="s">
        <v>32</v>
      </c>
      <c r="N310" s="4" t="s">
        <v>46</v>
      </c>
      <c r="O310" s="4" t="s">
        <v>47</v>
      </c>
      <c r="P310" s="4" t="s">
        <v>48</v>
      </c>
      <c r="Q310" s="4">
        <v>1</v>
      </c>
      <c r="R310" s="130">
        <v>6.5</v>
      </c>
      <c r="S310" s="130">
        <f t="shared" si="18"/>
        <v>6.5</v>
      </c>
      <c r="T310" s="130">
        <f t="shared" si="19"/>
        <v>1.17</v>
      </c>
      <c r="U310" s="130">
        <v>5.33</v>
      </c>
      <c r="V310" s="130">
        <f t="shared" si="20"/>
        <v>5.33</v>
      </c>
      <c r="W310" s="5">
        <v>42448</v>
      </c>
      <c r="X310" s="4" t="s">
        <v>95</v>
      </c>
      <c r="Y310" s="4" t="s">
        <v>96</v>
      </c>
      <c r="Z310" s="4" t="s">
        <v>78</v>
      </c>
      <c r="AA310" s="5">
        <v>42443</v>
      </c>
      <c r="AB310" s="4" t="s">
        <v>1809</v>
      </c>
      <c r="AC310" s="146" t="s">
        <v>2302</v>
      </c>
    </row>
    <row r="311" spans="1:29" s="4" customFormat="1">
      <c r="A311" s="4" t="s">
        <v>27</v>
      </c>
      <c r="B311" s="4" t="s">
        <v>28</v>
      </c>
      <c r="C311" s="4" t="s">
        <v>1785</v>
      </c>
      <c r="D311" s="5">
        <v>42443</v>
      </c>
      <c r="E311" s="5">
        <v>42473</v>
      </c>
      <c r="F311" s="130">
        <v>0</v>
      </c>
      <c r="G311" s="130">
        <v>0</v>
      </c>
      <c r="I311" s="4" t="s">
        <v>30</v>
      </c>
      <c r="K311" s="4" t="s">
        <v>94</v>
      </c>
      <c r="M311" s="4" t="s">
        <v>32</v>
      </c>
      <c r="N311" s="4" t="s">
        <v>46</v>
      </c>
      <c r="O311" s="4" t="s">
        <v>47</v>
      </c>
      <c r="P311" s="4" t="s">
        <v>48</v>
      </c>
      <c r="Q311" s="4">
        <v>1</v>
      </c>
      <c r="R311" s="130">
        <v>6.5</v>
      </c>
      <c r="S311" s="130">
        <f t="shared" si="18"/>
        <v>6.5</v>
      </c>
      <c r="T311" s="130">
        <f t="shared" si="19"/>
        <v>1.17</v>
      </c>
      <c r="U311" s="130">
        <v>5.33</v>
      </c>
      <c r="V311" s="130">
        <f t="shared" si="20"/>
        <v>5.33</v>
      </c>
      <c r="W311" s="5">
        <v>42448</v>
      </c>
      <c r="X311" s="4" t="s">
        <v>95</v>
      </c>
      <c r="Y311" s="4" t="s">
        <v>96</v>
      </c>
      <c r="Z311" s="4" t="s">
        <v>78</v>
      </c>
      <c r="AA311" s="5">
        <v>42443</v>
      </c>
      <c r="AB311" s="4" t="s">
        <v>1810</v>
      </c>
      <c r="AC311" s="146" t="s">
        <v>2302</v>
      </c>
    </row>
    <row r="312" spans="1:29" s="4" customFormat="1">
      <c r="A312" s="4" t="s">
        <v>27</v>
      </c>
      <c r="B312" s="4" t="s">
        <v>28</v>
      </c>
      <c r="C312" s="4" t="s">
        <v>1785</v>
      </c>
      <c r="D312" s="5">
        <v>42443</v>
      </c>
      <c r="E312" s="5">
        <v>42473</v>
      </c>
      <c r="F312" s="130">
        <v>0</v>
      </c>
      <c r="G312" s="130">
        <v>0</v>
      </c>
      <c r="I312" s="4" t="s">
        <v>30</v>
      </c>
      <c r="K312" s="4" t="s">
        <v>94</v>
      </c>
      <c r="M312" s="4" t="s">
        <v>32</v>
      </c>
      <c r="N312" s="4" t="s">
        <v>46</v>
      </c>
      <c r="O312" s="4" t="s">
        <v>47</v>
      </c>
      <c r="P312" s="4" t="s">
        <v>48</v>
      </c>
      <c r="Q312" s="4">
        <v>1</v>
      </c>
      <c r="R312" s="130">
        <v>6.5</v>
      </c>
      <c r="S312" s="130">
        <f t="shared" si="18"/>
        <v>6.5</v>
      </c>
      <c r="T312" s="130">
        <f t="shared" si="19"/>
        <v>1.17</v>
      </c>
      <c r="U312" s="130">
        <v>5.33</v>
      </c>
      <c r="V312" s="130">
        <f t="shared" si="20"/>
        <v>5.33</v>
      </c>
      <c r="W312" s="5">
        <v>42448</v>
      </c>
      <c r="X312" s="4" t="s">
        <v>95</v>
      </c>
      <c r="Y312" s="4" t="s">
        <v>96</v>
      </c>
      <c r="Z312" s="4" t="s">
        <v>78</v>
      </c>
      <c r="AA312" s="5">
        <v>42443</v>
      </c>
      <c r="AB312" s="4" t="s">
        <v>1811</v>
      </c>
      <c r="AC312" s="146" t="s">
        <v>2302</v>
      </c>
    </row>
    <row r="313" spans="1:29" s="4" customFormat="1">
      <c r="A313" s="4" t="s">
        <v>27</v>
      </c>
      <c r="B313" s="4" t="s">
        <v>28</v>
      </c>
      <c r="C313" s="4" t="s">
        <v>1785</v>
      </c>
      <c r="D313" s="5">
        <v>42443</v>
      </c>
      <c r="E313" s="5">
        <v>42473</v>
      </c>
      <c r="F313" s="130">
        <v>0</v>
      </c>
      <c r="G313" s="130">
        <v>0</v>
      </c>
      <c r="I313" s="4" t="s">
        <v>30</v>
      </c>
      <c r="K313" s="4" t="s">
        <v>1814</v>
      </c>
      <c r="M313" s="4" t="s">
        <v>32</v>
      </c>
      <c r="N313" s="4" t="s">
        <v>46</v>
      </c>
      <c r="O313" s="4" t="s">
        <v>47</v>
      </c>
      <c r="P313" s="4" t="s">
        <v>48</v>
      </c>
      <c r="Q313" s="4">
        <v>1</v>
      </c>
      <c r="R313" s="130">
        <v>6.5</v>
      </c>
      <c r="S313" s="130">
        <f t="shared" si="18"/>
        <v>6.5</v>
      </c>
      <c r="T313" s="130">
        <f t="shared" si="19"/>
        <v>1.17</v>
      </c>
      <c r="U313" s="130">
        <v>5.33</v>
      </c>
      <c r="V313" s="130">
        <f t="shared" si="20"/>
        <v>5.33</v>
      </c>
      <c r="W313" s="5">
        <v>42448</v>
      </c>
      <c r="X313" s="4" t="s">
        <v>109</v>
      </c>
      <c r="Y313" s="4" t="s">
        <v>110</v>
      </c>
      <c r="Z313" s="4" t="s">
        <v>38</v>
      </c>
      <c r="AA313" s="5">
        <v>42443</v>
      </c>
      <c r="AB313" s="4" t="s">
        <v>1815</v>
      </c>
      <c r="AC313" s="146" t="s">
        <v>2302</v>
      </c>
    </row>
    <row r="314" spans="1:29" s="4" customFormat="1">
      <c r="A314" s="4" t="s">
        <v>27</v>
      </c>
      <c r="B314" s="4" t="s">
        <v>28</v>
      </c>
      <c r="C314" s="4" t="s">
        <v>1785</v>
      </c>
      <c r="D314" s="5">
        <v>42443</v>
      </c>
      <c r="E314" s="5">
        <v>42473</v>
      </c>
      <c r="F314" s="130">
        <v>0</v>
      </c>
      <c r="G314" s="130">
        <v>0</v>
      </c>
      <c r="I314" s="4" t="s">
        <v>30</v>
      </c>
      <c r="K314" s="4" t="s">
        <v>1826</v>
      </c>
      <c r="M314" s="4" t="s">
        <v>32</v>
      </c>
      <c r="N314" s="4" t="s">
        <v>46</v>
      </c>
      <c r="O314" s="4" t="s">
        <v>47</v>
      </c>
      <c r="P314" s="4" t="s">
        <v>48</v>
      </c>
      <c r="Q314" s="4">
        <v>1</v>
      </c>
      <c r="R314" s="130">
        <v>6.5</v>
      </c>
      <c r="S314" s="130">
        <f t="shared" si="18"/>
        <v>6.5</v>
      </c>
      <c r="T314" s="130">
        <f t="shared" si="19"/>
        <v>1.17</v>
      </c>
      <c r="U314" s="130">
        <v>5.33</v>
      </c>
      <c r="V314" s="130">
        <f t="shared" si="20"/>
        <v>5.33</v>
      </c>
      <c r="W314" s="5">
        <v>42448</v>
      </c>
      <c r="X314" s="4" t="s">
        <v>109</v>
      </c>
      <c r="Y314" s="4" t="s">
        <v>110</v>
      </c>
      <c r="Z314" s="4" t="s">
        <v>38</v>
      </c>
      <c r="AA314" s="5">
        <v>42443</v>
      </c>
      <c r="AB314" s="4" t="s">
        <v>1827</v>
      </c>
      <c r="AC314" s="146" t="s">
        <v>2302</v>
      </c>
    </row>
    <row r="315" spans="1:29" s="4" customFormat="1">
      <c r="A315" s="4" t="s">
        <v>27</v>
      </c>
      <c r="B315" s="4" t="s">
        <v>28</v>
      </c>
      <c r="C315" s="4" t="s">
        <v>1785</v>
      </c>
      <c r="D315" s="5">
        <v>42443</v>
      </c>
      <c r="E315" s="5">
        <v>42473</v>
      </c>
      <c r="F315" s="130">
        <v>0</v>
      </c>
      <c r="G315" s="130">
        <v>0</v>
      </c>
      <c r="I315" s="4" t="s">
        <v>30</v>
      </c>
      <c r="K315" s="4" t="s">
        <v>1788</v>
      </c>
      <c r="M315" s="4" t="s">
        <v>32</v>
      </c>
      <c r="N315" s="4" t="s">
        <v>186</v>
      </c>
      <c r="O315" s="4" t="s">
        <v>187</v>
      </c>
      <c r="P315" s="4" t="s">
        <v>48</v>
      </c>
      <c r="Q315" s="4">
        <v>1</v>
      </c>
      <c r="R315" s="130">
        <v>10.39</v>
      </c>
      <c r="S315" s="130">
        <f t="shared" si="18"/>
        <v>10.39</v>
      </c>
      <c r="T315" s="130">
        <f t="shared" si="19"/>
        <v>1.870000000000001</v>
      </c>
      <c r="U315" s="130">
        <v>8.52</v>
      </c>
      <c r="V315" s="130">
        <f t="shared" si="20"/>
        <v>8.52</v>
      </c>
      <c r="W315" s="5">
        <v>42448</v>
      </c>
      <c r="X315" s="4" t="s">
        <v>309</v>
      </c>
      <c r="Y315" s="4" t="s">
        <v>310</v>
      </c>
      <c r="Z315" s="4" t="s">
        <v>139</v>
      </c>
      <c r="AA315" s="5">
        <v>42443</v>
      </c>
      <c r="AB315" s="4" t="s">
        <v>1789</v>
      </c>
      <c r="AC315" s="146" t="s">
        <v>2302</v>
      </c>
    </row>
    <row r="316" spans="1:29" s="4" customFormat="1">
      <c r="A316" s="4" t="s">
        <v>27</v>
      </c>
      <c r="B316" s="4" t="s">
        <v>28</v>
      </c>
      <c r="C316" s="4" t="s">
        <v>1785</v>
      </c>
      <c r="D316" s="5">
        <v>42443</v>
      </c>
      <c r="E316" s="5">
        <v>42473</v>
      </c>
      <c r="F316" s="130">
        <v>0</v>
      </c>
      <c r="G316" s="130">
        <v>0</v>
      </c>
      <c r="I316" s="4" t="s">
        <v>30</v>
      </c>
      <c r="K316" s="4">
        <v>941933500</v>
      </c>
      <c r="M316" s="4" t="s">
        <v>32</v>
      </c>
      <c r="N316" s="4" t="s">
        <v>186</v>
      </c>
      <c r="O316" s="4" t="s">
        <v>187</v>
      </c>
      <c r="P316" s="4" t="s">
        <v>48</v>
      </c>
      <c r="Q316" s="4">
        <v>1</v>
      </c>
      <c r="R316" s="130">
        <v>10.39</v>
      </c>
      <c r="S316" s="130">
        <f t="shared" si="18"/>
        <v>10.39</v>
      </c>
      <c r="T316" s="130">
        <f t="shared" si="19"/>
        <v>1.870000000000001</v>
      </c>
      <c r="U316" s="130">
        <v>8.52</v>
      </c>
      <c r="V316" s="130">
        <f t="shared" si="20"/>
        <v>8.52</v>
      </c>
      <c r="W316" s="5">
        <v>42448</v>
      </c>
      <c r="X316" s="4" t="s">
        <v>1265</v>
      </c>
      <c r="Y316" s="4" t="s">
        <v>1266</v>
      </c>
      <c r="Z316" s="4" t="s">
        <v>568</v>
      </c>
      <c r="AA316" s="5">
        <v>42443</v>
      </c>
      <c r="AB316" s="4" t="s">
        <v>1793</v>
      </c>
      <c r="AC316" s="146" t="s">
        <v>2302</v>
      </c>
    </row>
    <row r="317" spans="1:29" s="4" customFormat="1">
      <c r="A317" s="4" t="s">
        <v>27</v>
      </c>
      <c r="B317" s="4" t="s">
        <v>28</v>
      </c>
      <c r="C317" s="4" t="s">
        <v>1785</v>
      </c>
      <c r="D317" s="5">
        <v>42443</v>
      </c>
      <c r="E317" s="5">
        <v>42473</v>
      </c>
      <c r="F317" s="130">
        <v>0</v>
      </c>
      <c r="G317" s="130">
        <v>0</v>
      </c>
      <c r="I317" s="4" t="s">
        <v>30</v>
      </c>
      <c r="K317" s="4" t="s">
        <v>1799</v>
      </c>
      <c r="M317" s="4" t="s">
        <v>32</v>
      </c>
      <c r="N317" s="4" t="s">
        <v>186</v>
      </c>
      <c r="O317" s="4" t="s">
        <v>187</v>
      </c>
      <c r="P317" s="4" t="s">
        <v>48</v>
      </c>
      <c r="Q317" s="4">
        <v>2</v>
      </c>
      <c r="R317" s="130">
        <v>10.39</v>
      </c>
      <c r="S317" s="130">
        <f t="shared" si="18"/>
        <v>20.78</v>
      </c>
      <c r="T317" s="130">
        <f t="shared" si="19"/>
        <v>3.740000000000002</v>
      </c>
      <c r="U317" s="130">
        <v>8.52</v>
      </c>
      <c r="V317" s="130">
        <f t="shared" si="20"/>
        <v>17.04</v>
      </c>
      <c r="W317" s="5">
        <v>42448</v>
      </c>
      <c r="X317" s="4" t="s">
        <v>1410</v>
      </c>
      <c r="Y317" s="4" t="s">
        <v>1411</v>
      </c>
      <c r="Z317" s="4" t="s">
        <v>38</v>
      </c>
      <c r="AA317" s="5">
        <v>42443</v>
      </c>
      <c r="AB317" s="4" t="s">
        <v>1800</v>
      </c>
      <c r="AC317" s="146" t="s">
        <v>2302</v>
      </c>
    </row>
    <row r="318" spans="1:29" s="4" customFormat="1">
      <c r="A318" s="4" t="s">
        <v>27</v>
      </c>
      <c r="B318" s="4" t="s">
        <v>28</v>
      </c>
      <c r="C318" s="4" t="s">
        <v>1785</v>
      </c>
      <c r="D318" s="5">
        <v>42443</v>
      </c>
      <c r="E318" s="5">
        <v>42473</v>
      </c>
      <c r="F318" s="130">
        <v>0</v>
      </c>
      <c r="G318" s="130">
        <v>0</v>
      </c>
      <c r="I318" s="4" t="s">
        <v>30</v>
      </c>
      <c r="K318" s="4" t="s">
        <v>1788</v>
      </c>
      <c r="M318" s="4" t="s">
        <v>32</v>
      </c>
      <c r="N318" s="4" t="s">
        <v>186</v>
      </c>
      <c r="O318" s="4" t="s">
        <v>187</v>
      </c>
      <c r="P318" s="4" t="s">
        <v>48</v>
      </c>
      <c r="Q318" s="4">
        <v>3</v>
      </c>
      <c r="R318" s="130">
        <v>10.39</v>
      </c>
      <c r="S318" s="130">
        <f t="shared" si="18"/>
        <v>31.17</v>
      </c>
      <c r="T318" s="130">
        <f t="shared" si="19"/>
        <v>5.610000000000003</v>
      </c>
      <c r="U318" s="130">
        <v>8.52</v>
      </c>
      <c r="V318" s="130">
        <f t="shared" si="20"/>
        <v>25.56</v>
      </c>
      <c r="W318" s="5">
        <v>42448</v>
      </c>
      <c r="X318" s="4" t="s">
        <v>309</v>
      </c>
      <c r="Y318" s="4" t="s">
        <v>310</v>
      </c>
      <c r="Z318" s="4" t="s">
        <v>139</v>
      </c>
      <c r="AA318" s="5">
        <v>42443</v>
      </c>
      <c r="AB318" s="4" t="s">
        <v>1789</v>
      </c>
      <c r="AC318" s="146" t="s">
        <v>2302</v>
      </c>
    </row>
    <row r="319" spans="1:29" s="4" customFormat="1">
      <c r="A319" s="4" t="s">
        <v>27</v>
      </c>
      <c r="B319" s="4" t="s">
        <v>28</v>
      </c>
      <c r="C319" s="4" t="s">
        <v>1785</v>
      </c>
      <c r="D319" s="5">
        <v>42443</v>
      </c>
      <c r="E319" s="5">
        <v>42473</v>
      </c>
      <c r="F319" s="130">
        <v>0</v>
      </c>
      <c r="G319" s="130">
        <v>0</v>
      </c>
      <c r="I319" s="4" t="s">
        <v>30</v>
      </c>
      <c r="K319" s="4" t="s">
        <v>1794</v>
      </c>
      <c r="M319" s="4" t="s">
        <v>32</v>
      </c>
      <c r="N319" s="4" t="s">
        <v>1532</v>
      </c>
      <c r="O319" s="4" t="s">
        <v>1533</v>
      </c>
      <c r="P319" s="4" t="s">
        <v>1534</v>
      </c>
      <c r="Q319" s="4">
        <v>1</v>
      </c>
      <c r="R319" s="130">
        <v>7.75</v>
      </c>
      <c r="S319" s="130">
        <f t="shared" si="18"/>
        <v>7.75</v>
      </c>
      <c r="T319" s="130">
        <f t="shared" si="19"/>
        <v>1.3899999999999997</v>
      </c>
      <c r="U319" s="130">
        <v>6.36</v>
      </c>
      <c r="V319" s="130">
        <f t="shared" si="20"/>
        <v>6.36</v>
      </c>
      <c r="W319" s="5">
        <v>42448</v>
      </c>
      <c r="X319" s="4" t="s">
        <v>1795</v>
      </c>
      <c r="Y319" s="4" t="s">
        <v>1796</v>
      </c>
      <c r="Z319" s="4" t="s">
        <v>38</v>
      </c>
      <c r="AA319" s="5">
        <v>42443</v>
      </c>
      <c r="AB319" s="4" t="s">
        <v>1797</v>
      </c>
      <c r="AC319" s="146" t="s">
        <v>2302</v>
      </c>
    </row>
    <row r="320" spans="1:29" s="4" customFormat="1">
      <c r="A320" s="4" t="s">
        <v>27</v>
      </c>
      <c r="B320" s="4" t="s">
        <v>28</v>
      </c>
      <c r="C320" s="4" t="s">
        <v>1785</v>
      </c>
      <c r="D320" s="5">
        <v>42443</v>
      </c>
      <c r="E320" s="5">
        <v>42473</v>
      </c>
      <c r="F320" s="130">
        <v>0</v>
      </c>
      <c r="G320" s="130">
        <v>0</v>
      </c>
      <c r="I320" s="4" t="s">
        <v>30</v>
      </c>
      <c r="K320" s="4" t="s">
        <v>1819</v>
      </c>
      <c r="M320" s="4" t="s">
        <v>32</v>
      </c>
      <c r="N320" s="4" t="s">
        <v>46</v>
      </c>
      <c r="O320" s="4" t="s">
        <v>47</v>
      </c>
      <c r="P320" s="4" t="s">
        <v>48</v>
      </c>
      <c r="Q320" s="4">
        <v>1</v>
      </c>
      <c r="R320" s="130">
        <v>6.5</v>
      </c>
      <c r="S320" s="130">
        <f t="shared" si="18"/>
        <v>6.5</v>
      </c>
      <c r="T320" s="130">
        <f t="shared" si="19"/>
        <v>1.17</v>
      </c>
      <c r="U320" s="130">
        <v>5.33</v>
      </c>
      <c r="V320" s="130">
        <f t="shared" si="20"/>
        <v>5.33</v>
      </c>
      <c r="W320" s="5">
        <v>42448</v>
      </c>
      <c r="X320" s="4" t="s">
        <v>1820</v>
      </c>
      <c r="Y320" s="4" t="s">
        <v>1821</v>
      </c>
      <c r="Z320" s="4" t="s">
        <v>38</v>
      </c>
      <c r="AA320" s="5">
        <v>42443</v>
      </c>
      <c r="AB320" s="4" t="s">
        <v>1822</v>
      </c>
      <c r="AC320" s="146" t="s">
        <v>2302</v>
      </c>
    </row>
    <row r="321" spans="1:29" s="4" customFormat="1">
      <c r="A321" s="4" t="s">
        <v>27</v>
      </c>
      <c r="B321" s="4" t="s">
        <v>28</v>
      </c>
      <c r="C321" s="4" t="s">
        <v>1785</v>
      </c>
      <c r="D321" s="5">
        <v>42443</v>
      </c>
      <c r="E321" s="5">
        <v>42473</v>
      </c>
      <c r="F321" s="130">
        <v>0</v>
      </c>
      <c r="G321" s="130">
        <v>0</v>
      </c>
      <c r="I321" s="4" t="s">
        <v>30</v>
      </c>
      <c r="M321" s="4" t="s">
        <v>32</v>
      </c>
      <c r="N321" s="4" t="s">
        <v>46</v>
      </c>
      <c r="O321" s="4" t="s">
        <v>47</v>
      </c>
      <c r="P321" s="4" t="s">
        <v>48</v>
      </c>
      <c r="Q321" s="4">
        <v>1</v>
      </c>
      <c r="R321" s="130">
        <v>6.5</v>
      </c>
      <c r="S321" s="130">
        <f t="shared" si="18"/>
        <v>6.5</v>
      </c>
      <c r="T321" s="130">
        <f t="shared" si="19"/>
        <v>1.17</v>
      </c>
      <c r="U321" s="130">
        <v>5.33</v>
      </c>
      <c r="V321" s="130">
        <f t="shared" si="20"/>
        <v>5.33</v>
      </c>
      <c r="W321" s="5">
        <v>42448</v>
      </c>
      <c r="X321" s="4" t="s">
        <v>1816</v>
      </c>
      <c r="Y321" s="4" t="s">
        <v>1817</v>
      </c>
      <c r="Z321" s="4" t="s">
        <v>38</v>
      </c>
      <c r="AA321" s="5">
        <v>42443</v>
      </c>
      <c r="AB321" s="4" t="s">
        <v>1818</v>
      </c>
      <c r="AC321" s="146" t="s">
        <v>2302</v>
      </c>
    </row>
    <row r="322" spans="1:29" s="4" customFormat="1">
      <c r="A322" s="4" t="s">
        <v>27</v>
      </c>
      <c r="B322" s="4" t="s">
        <v>28</v>
      </c>
      <c r="C322" s="4" t="s">
        <v>1785</v>
      </c>
      <c r="D322" s="5">
        <v>42443</v>
      </c>
      <c r="E322" s="5">
        <v>42473</v>
      </c>
      <c r="F322" s="130">
        <v>0</v>
      </c>
      <c r="G322" s="130">
        <v>0</v>
      </c>
      <c r="I322" s="4" t="s">
        <v>30</v>
      </c>
      <c r="M322" s="4" t="s">
        <v>32</v>
      </c>
      <c r="N322" s="4" t="s">
        <v>46</v>
      </c>
      <c r="O322" s="4" t="s">
        <v>47</v>
      </c>
      <c r="P322" s="4" t="s">
        <v>48</v>
      </c>
      <c r="Q322" s="4">
        <v>1</v>
      </c>
      <c r="R322" s="130">
        <v>6.5</v>
      </c>
      <c r="S322" s="130">
        <f t="shared" si="18"/>
        <v>6.5</v>
      </c>
      <c r="T322" s="130">
        <f t="shared" si="19"/>
        <v>1.17</v>
      </c>
      <c r="U322" s="130">
        <v>5.33</v>
      </c>
      <c r="V322" s="130">
        <f t="shared" si="20"/>
        <v>5.33</v>
      </c>
      <c r="W322" s="5">
        <v>42448</v>
      </c>
      <c r="X322" s="4" t="s">
        <v>1823</v>
      </c>
      <c r="Y322" s="4" t="s">
        <v>1824</v>
      </c>
      <c r="Z322" s="4" t="s">
        <v>38</v>
      </c>
      <c r="AA322" s="5">
        <v>42443</v>
      </c>
      <c r="AB322" s="4" t="s">
        <v>1825</v>
      </c>
      <c r="AC322" s="146" t="s">
        <v>2302</v>
      </c>
    </row>
    <row r="323" spans="1:29" s="4" customFormat="1">
      <c r="A323" s="4" t="s">
        <v>27</v>
      </c>
      <c r="B323" s="4" t="s">
        <v>28</v>
      </c>
      <c r="C323" s="4" t="s">
        <v>1785</v>
      </c>
      <c r="D323" s="5">
        <v>42443</v>
      </c>
      <c r="E323" s="5">
        <v>42473</v>
      </c>
      <c r="F323" s="130">
        <v>0</v>
      </c>
      <c r="G323" s="130">
        <v>0</v>
      </c>
      <c r="I323" s="4" t="s">
        <v>30</v>
      </c>
      <c r="K323" s="4" t="s">
        <v>1801</v>
      </c>
      <c r="M323" s="4" t="s">
        <v>32</v>
      </c>
      <c r="N323" s="4" t="s">
        <v>186</v>
      </c>
      <c r="O323" s="4" t="s">
        <v>187</v>
      </c>
      <c r="P323" s="4" t="s">
        <v>48</v>
      </c>
      <c r="Q323" s="4">
        <v>1</v>
      </c>
      <c r="R323" s="130">
        <v>10.39</v>
      </c>
      <c r="S323" s="130">
        <f t="shared" si="18"/>
        <v>10.39</v>
      </c>
      <c r="T323" s="130">
        <f t="shared" si="19"/>
        <v>1.870000000000001</v>
      </c>
      <c r="U323" s="130">
        <v>8.52</v>
      </c>
      <c r="V323" s="130">
        <f t="shared" si="20"/>
        <v>8.52</v>
      </c>
      <c r="W323" s="5">
        <v>42448</v>
      </c>
      <c r="X323" s="4" t="s">
        <v>1802</v>
      </c>
      <c r="Y323" s="4" t="s">
        <v>1803</v>
      </c>
      <c r="Z323" s="4" t="s">
        <v>38</v>
      </c>
      <c r="AA323" s="5">
        <v>42443</v>
      </c>
      <c r="AB323" s="4" t="s">
        <v>1804</v>
      </c>
      <c r="AC323" s="146" t="s">
        <v>2302</v>
      </c>
    </row>
    <row r="324" spans="1:29" s="4" customFormat="1">
      <c r="A324" s="4" t="s">
        <v>27</v>
      </c>
      <c r="B324" s="4" t="s">
        <v>28</v>
      </c>
      <c r="C324" s="4" t="s">
        <v>1785</v>
      </c>
      <c r="D324" s="5">
        <v>42443</v>
      </c>
      <c r="E324" s="5">
        <v>42473</v>
      </c>
      <c r="F324" s="130">
        <v>0</v>
      </c>
      <c r="G324" s="130">
        <v>0</v>
      </c>
      <c r="I324" s="4" t="s">
        <v>30</v>
      </c>
      <c r="K324" s="4" t="s">
        <v>1812</v>
      </c>
      <c r="M324" s="4" t="s">
        <v>32</v>
      </c>
      <c r="N324" s="4" t="s">
        <v>46</v>
      </c>
      <c r="O324" s="4" t="s">
        <v>47</v>
      </c>
      <c r="P324" s="4" t="s">
        <v>48</v>
      </c>
      <c r="Q324" s="4">
        <v>1</v>
      </c>
      <c r="R324" s="130">
        <v>6.5</v>
      </c>
      <c r="S324" s="130">
        <f t="shared" si="18"/>
        <v>6.5</v>
      </c>
      <c r="T324" s="130">
        <f t="shared" si="19"/>
        <v>1.17</v>
      </c>
      <c r="U324" s="130">
        <v>5.33</v>
      </c>
      <c r="V324" s="130">
        <f t="shared" si="20"/>
        <v>5.33</v>
      </c>
      <c r="W324" s="5">
        <v>42448</v>
      </c>
      <c r="X324" s="4" t="s">
        <v>1522</v>
      </c>
      <c r="Y324" s="4" t="s">
        <v>1523</v>
      </c>
      <c r="Z324" s="4" t="s">
        <v>38</v>
      </c>
      <c r="AA324" s="5">
        <v>42443</v>
      </c>
      <c r="AB324" s="4" t="s">
        <v>1813</v>
      </c>
      <c r="AC324" s="146" t="s">
        <v>2302</v>
      </c>
    </row>
    <row r="325" spans="1:29" s="4" customFormat="1">
      <c r="A325" s="4" t="s">
        <v>27</v>
      </c>
      <c r="B325" s="4" t="s">
        <v>28</v>
      </c>
      <c r="C325" s="4" t="s">
        <v>1785</v>
      </c>
      <c r="D325" s="5">
        <v>42443</v>
      </c>
      <c r="E325" s="5">
        <v>42473</v>
      </c>
      <c r="F325" s="130">
        <v>0</v>
      </c>
      <c r="G325" s="130">
        <v>0</v>
      </c>
      <c r="I325" s="4" t="s">
        <v>30</v>
      </c>
      <c r="K325" s="4" t="s">
        <v>1828</v>
      </c>
      <c r="M325" s="4" t="s">
        <v>32</v>
      </c>
      <c r="N325" s="4" t="s">
        <v>46</v>
      </c>
      <c r="O325" s="4" t="s">
        <v>47</v>
      </c>
      <c r="P325" s="4" t="s">
        <v>48</v>
      </c>
      <c r="Q325" s="4">
        <v>1</v>
      </c>
      <c r="R325" s="130">
        <v>6.5</v>
      </c>
      <c r="S325" s="130">
        <f t="shared" si="18"/>
        <v>6.5</v>
      </c>
      <c r="T325" s="130">
        <f t="shared" si="19"/>
        <v>1.17</v>
      </c>
      <c r="U325" s="130">
        <v>5.33</v>
      </c>
      <c r="V325" s="130">
        <f t="shared" si="20"/>
        <v>5.33</v>
      </c>
      <c r="W325" s="5">
        <v>42448</v>
      </c>
      <c r="X325" s="4" t="s">
        <v>1829</v>
      </c>
      <c r="Y325" s="4" t="s">
        <v>1830</v>
      </c>
      <c r="Z325" s="4" t="s">
        <v>38</v>
      </c>
      <c r="AA325" s="5">
        <v>42443</v>
      </c>
      <c r="AB325" s="4" t="s">
        <v>1831</v>
      </c>
      <c r="AC325" s="146" t="s">
        <v>2302</v>
      </c>
    </row>
    <row r="326" spans="1:29" s="4" customFormat="1">
      <c r="A326" s="4" t="s">
        <v>27</v>
      </c>
      <c r="B326" s="4" t="s">
        <v>28</v>
      </c>
      <c r="C326" s="4" t="s">
        <v>1785</v>
      </c>
      <c r="D326" s="5">
        <v>42443</v>
      </c>
      <c r="E326" s="5">
        <v>42473</v>
      </c>
      <c r="F326" s="130">
        <v>0</v>
      </c>
      <c r="G326" s="130">
        <v>0</v>
      </c>
      <c r="I326" s="4" t="s">
        <v>30</v>
      </c>
      <c r="M326" s="4" t="s">
        <v>32</v>
      </c>
      <c r="N326" s="4" t="s">
        <v>186</v>
      </c>
      <c r="O326" s="4" t="s">
        <v>187</v>
      </c>
      <c r="P326" s="4" t="s">
        <v>48</v>
      </c>
      <c r="Q326" s="4">
        <v>1</v>
      </c>
      <c r="R326" s="130">
        <v>10.39</v>
      </c>
      <c r="S326" s="130">
        <f t="shared" si="18"/>
        <v>10.39</v>
      </c>
      <c r="T326" s="130">
        <f t="shared" si="19"/>
        <v>1.870000000000001</v>
      </c>
      <c r="U326" s="130">
        <v>8.52</v>
      </c>
      <c r="V326" s="130">
        <f t="shared" si="20"/>
        <v>8.52</v>
      </c>
      <c r="W326" s="5">
        <v>42448</v>
      </c>
      <c r="X326" s="4" t="s">
        <v>1790</v>
      </c>
      <c r="Y326" s="4" t="s">
        <v>1791</v>
      </c>
      <c r="Z326" s="4" t="s">
        <v>38</v>
      </c>
      <c r="AA326" s="5">
        <v>42443</v>
      </c>
      <c r="AB326" s="4" t="s">
        <v>1792</v>
      </c>
      <c r="AC326" s="146" t="s">
        <v>2302</v>
      </c>
    </row>
    <row r="327" spans="1:29" s="4" customFormat="1">
      <c r="A327" s="4" t="s">
        <v>27</v>
      </c>
      <c r="B327" s="4" t="s">
        <v>28</v>
      </c>
      <c r="C327" s="4" t="s">
        <v>1838</v>
      </c>
      <c r="D327" s="5">
        <v>42444</v>
      </c>
      <c r="E327" s="5">
        <v>42474</v>
      </c>
      <c r="F327" s="130">
        <v>67.03</v>
      </c>
      <c r="G327" s="130">
        <v>0</v>
      </c>
      <c r="I327" s="4" t="s">
        <v>30</v>
      </c>
      <c r="K327" s="4" t="s">
        <v>1839</v>
      </c>
      <c r="M327" s="4" t="s">
        <v>32</v>
      </c>
      <c r="N327" s="4" t="s">
        <v>46</v>
      </c>
      <c r="O327" s="4" t="s">
        <v>47</v>
      </c>
      <c r="P327" s="4" t="s">
        <v>48</v>
      </c>
      <c r="Q327" s="4">
        <v>1</v>
      </c>
      <c r="R327" s="130">
        <v>6.5</v>
      </c>
      <c r="S327" s="130">
        <f t="shared" si="18"/>
        <v>6.5</v>
      </c>
      <c r="T327" s="130">
        <f t="shared" si="19"/>
        <v>1.17</v>
      </c>
      <c r="U327" s="130">
        <v>5.33</v>
      </c>
      <c r="V327" s="130">
        <f t="shared" si="20"/>
        <v>5.33</v>
      </c>
      <c r="W327" s="5">
        <v>42448</v>
      </c>
      <c r="X327" s="4" t="s">
        <v>1840</v>
      </c>
      <c r="Y327" s="4" t="s">
        <v>1841</v>
      </c>
      <c r="Z327" s="4" t="s">
        <v>51</v>
      </c>
      <c r="AA327" s="5">
        <v>42444</v>
      </c>
      <c r="AB327" s="4" t="s">
        <v>1842</v>
      </c>
      <c r="AC327" s="146" t="s">
        <v>2306</v>
      </c>
    </row>
    <row r="328" spans="1:29" s="4" customFormat="1">
      <c r="A328" s="4" t="s">
        <v>27</v>
      </c>
      <c r="B328" s="4" t="s">
        <v>28</v>
      </c>
      <c r="C328" s="4" t="s">
        <v>1838</v>
      </c>
      <c r="D328" s="5">
        <v>42444</v>
      </c>
      <c r="E328" s="5">
        <v>42474</v>
      </c>
      <c r="F328" s="130">
        <v>0</v>
      </c>
      <c r="G328" s="130">
        <v>0</v>
      </c>
      <c r="I328" s="4" t="s">
        <v>30</v>
      </c>
      <c r="K328" s="4" t="s">
        <v>94</v>
      </c>
      <c r="M328" s="4" t="s">
        <v>32</v>
      </c>
      <c r="N328" s="4" t="s">
        <v>33</v>
      </c>
      <c r="O328" s="4" t="s">
        <v>34</v>
      </c>
      <c r="P328" s="4" t="s">
        <v>35</v>
      </c>
      <c r="Q328" s="4">
        <v>1</v>
      </c>
      <c r="R328" s="130">
        <v>6.4</v>
      </c>
      <c r="S328" s="130">
        <f t="shared" si="18"/>
        <v>6.4</v>
      </c>
      <c r="T328" s="130">
        <f t="shared" si="19"/>
        <v>1.1500000000000004</v>
      </c>
      <c r="U328" s="130">
        <v>5.25</v>
      </c>
      <c r="V328" s="130">
        <f t="shared" si="20"/>
        <v>5.25</v>
      </c>
      <c r="W328" s="5">
        <v>42448</v>
      </c>
      <c r="X328" s="4" t="s">
        <v>130</v>
      </c>
      <c r="Y328" s="4" t="s">
        <v>131</v>
      </c>
      <c r="Z328" s="4" t="s">
        <v>51</v>
      </c>
      <c r="AA328" s="5">
        <v>42444</v>
      </c>
      <c r="AB328" s="4" t="s">
        <v>1844</v>
      </c>
      <c r="AC328" s="146" t="s">
        <v>2306</v>
      </c>
    </row>
    <row r="329" spans="1:29" s="4" customFormat="1">
      <c r="A329" s="4" t="s">
        <v>27</v>
      </c>
      <c r="B329" s="4" t="s">
        <v>28</v>
      </c>
      <c r="C329" s="4" t="s">
        <v>1838</v>
      </c>
      <c r="D329" s="5">
        <v>42444</v>
      </c>
      <c r="E329" s="5">
        <v>42474</v>
      </c>
      <c r="F329" s="130">
        <v>0</v>
      </c>
      <c r="G329" s="130">
        <v>0</v>
      </c>
      <c r="I329" s="4" t="s">
        <v>30</v>
      </c>
      <c r="K329" s="4" t="s">
        <v>94</v>
      </c>
      <c r="M329" s="4" t="s">
        <v>32</v>
      </c>
      <c r="N329" s="4" t="s">
        <v>46</v>
      </c>
      <c r="O329" s="4" t="s">
        <v>47</v>
      </c>
      <c r="P329" s="4" t="s">
        <v>48</v>
      </c>
      <c r="Q329" s="4">
        <v>1</v>
      </c>
      <c r="R329" s="130">
        <v>6.5</v>
      </c>
      <c r="S329" s="130">
        <f t="shared" si="18"/>
        <v>6.5</v>
      </c>
      <c r="T329" s="130">
        <f t="shared" si="19"/>
        <v>1.17</v>
      </c>
      <c r="U329" s="130">
        <v>5.33</v>
      </c>
      <c r="V329" s="130">
        <f t="shared" si="20"/>
        <v>5.33</v>
      </c>
      <c r="W329" s="5">
        <v>42448</v>
      </c>
      <c r="X329" s="4" t="s">
        <v>130</v>
      </c>
      <c r="Y329" s="4" t="s">
        <v>131</v>
      </c>
      <c r="Z329" s="4" t="s">
        <v>51</v>
      </c>
      <c r="AA329" s="5">
        <v>42444</v>
      </c>
      <c r="AB329" s="4" t="s">
        <v>1844</v>
      </c>
      <c r="AC329" s="146" t="s">
        <v>2306</v>
      </c>
    </row>
    <row r="330" spans="1:29" s="4" customFormat="1">
      <c r="A330" s="4" t="s">
        <v>27</v>
      </c>
      <c r="B330" s="4" t="s">
        <v>28</v>
      </c>
      <c r="C330" s="4" t="s">
        <v>1838</v>
      </c>
      <c r="D330" s="5">
        <v>42444</v>
      </c>
      <c r="E330" s="5">
        <v>42474</v>
      </c>
      <c r="F330" s="130">
        <v>0</v>
      </c>
      <c r="G330" s="130">
        <v>0</v>
      </c>
      <c r="I330" s="4" t="s">
        <v>30</v>
      </c>
      <c r="K330" s="4" t="s">
        <v>94</v>
      </c>
      <c r="M330" s="4" t="s">
        <v>32</v>
      </c>
      <c r="N330" s="4" t="s">
        <v>186</v>
      </c>
      <c r="O330" s="4" t="s">
        <v>187</v>
      </c>
      <c r="P330" s="4" t="s">
        <v>48</v>
      </c>
      <c r="Q330" s="4">
        <v>1</v>
      </c>
      <c r="R330" s="130">
        <v>10.39</v>
      </c>
      <c r="S330" s="130">
        <f t="shared" si="18"/>
        <v>10.39</v>
      </c>
      <c r="T330" s="130">
        <f t="shared" si="19"/>
        <v>1.870000000000001</v>
      </c>
      <c r="U330" s="130">
        <v>8.52</v>
      </c>
      <c r="V330" s="130">
        <f t="shared" si="20"/>
        <v>8.52</v>
      </c>
      <c r="W330" s="5">
        <v>42448</v>
      </c>
      <c r="X330" s="4" t="s">
        <v>805</v>
      </c>
      <c r="Y330" s="4" t="s">
        <v>131</v>
      </c>
      <c r="Z330" s="4" t="s">
        <v>51</v>
      </c>
      <c r="AA330" s="5">
        <v>42444</v>
      </c>
      <c r="AB330" s="4" t="s">
        <v>1843</v>
      </c>
      <c r="AC330" s="146" t="s">
        <v>2306</v>
      </c>
    </row>
    <row r="331" spans="1:29" s="4" customFormat="1">
      <c r="A331" s="4" t="s">
        <v>27</v>
      </c>
      <c r="B331" s="4" t="s">
        <v>28</v>
      </c>
      <c r="C331" s="4" t="s">
        <v>1838</v>
      </c>
      <c r="D331" s="5">
        <v>42444</v>
      </c>
      <c r="E331" s="5">
        <v>42474</v>
      </c>
      <c r="F331" s="130">
        <v>0</v>
      </c>
      <c r="G331" s="130">
        <v>0</v>
      </c>
      <c r="I331" s="4" t="s">
        <v>30</v>
      </c>
      <c r="K331" s="4" t="s">
        <v>94</v>
      </c>
      <c r="M331" s="4" t="s">
        <v>32</v>
      </c>
      <c r="N331" s="4" t="s">
        <v>186</v>
      </c>
      <c r="O331" s="4" t="s">
        <v>187</v>
      </c>
      <c r="P331" s="4" t="s">
        <v>48</v>
      </c>
      <c r="Q331" s="4">
        <v>1</v>
      </c>
      <c r="R331" s="130">
        <v>10.39</v>
      </c>
      <c r="S331" s="130">
        <f t="shared" si="18"/>
        <v>10.39</v>
      </c>
      <c r="T331" s="130">
        <f t="shared" si="19"/>
        <v>1.870000000000001</v>
      </c>
      <c r="U331" s="130">
        <v>8.52</v>
      </c>
      <c r="V331" s="130">
        <f t="shared" si="20"/>
        <v>8.52</v>
      </c>
      <c r="W331" s="5">
        <v>42448</v>
      </c>
      <c r="X331" s="4" t="s">
        <v>805</v>
      </c>
      <c r="Y331" s="4" t="s">
        <v>131</v>
      </c>
      <c r="Z331" s="4" t="s">
        <v>51</v>
      </c>
      <c r="AA331" s="5">
        <v>42444</v>
      </c>
      <c r="AB331" s="4" t="s">
        <v>1843</v>
      </c>
      <c r="AC331" s="146" t="s">
        <v>2306</v>
      </c>
    </row>
    <row r="332" spans="1:29" s="4" customFormat="1">
      <c r="A332" s="4" t="s">
        <v>27</v>
      </c>
      <c r="B332" s="4" t="s">
        <v>28</v>
      </c>
      <c r="C332" s="4" t="s">
        <v>1838</v>
      </c>
      <c r="D332" s="5">
        <v>42444</v>
      </c>
      <c r="E332" s="5">
        <v>42474</v>
      </c>
      <c r="F332" s="130">
        <v>0</v>
      </c>
      <c r="G332" s="130">
        <v>0</v>
      </c>
      <c r="I332" s="4" t="s">
        <v>30</v>
      </c>
      <c r="K332" s="4" t="s">
        <v>94</v>
      </c>
      <c r="M332" s="4" t="s">
        <v>32</v>
      </c>
      <c r="N332" s="4" t="s">
        <v>186</v>
      </c>
      <c r="O332" s="4" t="s">
        <v>187</v>
      </c>
      <c r="P332" s="4" t="s">
        <v>48</v>
      </c>
      <c r="Q332" s="4">
        <v>1</v>
      </c>
      <c r="R332" s="130">
        <v>10.39</v>
      </c>
      <c r="S332" s="130">
        <f t="shared" si="18"/>
        <v>10.39</v>
      </c>
      <c r="T332" s="130">
        <f t="shared" si="19"/>
        <v>1.870000000000001</v>
      </c>
      <c r="U332" s="130">
        <v>8.52</v>
      </c>
      <c r="V332" s="130">
        <f t="shared" si="20"/>
        <v>8.52</v>
      </c>
      <c r="W332" s="5">
        <v>42448</v>
      </c>
      <c r="X332" s="4" t="s">
        <v>805</v>
      </c>
      <c r="Y332" s="4" t="s">
        <v>131</v>
      </c>
      <c r="Z332" s="4" t="s">
        <v>51</v>
      </c>
      <c r="AA332" s="5">
        <v>42444</v>
      </c>
      <c r="AB332" s="4" t="s">
        <v>1843</v>
      </c>
      <c r="AC332" s="146" t="s">
        <v>2306</v>
      </c>
    </row>
    <row r="333" spans="1:29" s="4" customFormat="1">
      <c r="A333" s="4" t="s">
        <v>27</v>
      </c>
      <c r="B333" s="4" t="s">
        <v>28</v>
      </c>
      <c r="C333" s="4" t="s">
        <v>1838</v>
      </c>
      <c r="D333" s="5">
        <v>42444</v>
      </c>
      <c r="E333" s="5">
        <v>42474</v>
      </c>
      <c r="F333" s="130">
        <v>0</v>
      </c>
      <c r="G333" s="130">
        <v>0</v>
      </c>
      <c r="I333" s="4" t="s">
        <v>30</v>
      </c>
      <c r="K333" s="4" t="s">
        <v>94</v>
      </c>
      <c r="M333" s="4" t="s">
        <v>32</v>
      </c>
      <c r="N333" s="4" t="s">
        <v>186</v>
      </c>
      <c r="O333" s="4" t="s">
        <v>187</v>
      </c>
      <c r="P333" s="4" t="s">
        <v>48</v>
      </c>
      <c r="Q333" s="4">
        <v>1</v>
      </c>
      <c r="R333" s="130">
        <v>10.39</v>
      </c>
      <c r="S333" s="130">
        <f t="shared" si="18"/>
        <v>10.39</v>
      </c>
      <c r="T333" s="130">
        <f t="shared" si="19"/>
        <v>1.870000000000001</v>
      </c>
      <c r="U333" s="130">
        <v>8.52</v>
      </c>
      <c r="V333" s="130">
        <f t="shared" si="20"/>
        <v>8.52</v>
      </c>
      <c r="W333" s="5">
        <v>42448</v>
      </c>
      <c r="X333" s="4" t="s">
        <v>130</v>
      </c>
      <c r="Y333" s="4" t="s">
        <v>131</v>
      </c>
      <c r="Z333" s="4" t="s">
        <v>51</v>
      </c>
      <c r="AA333" s="5">
        <v>42444</v>
      </c>
      <c r="AB333" s="4" t="s">
        <v>1844</v>
      </c>
      <c r="AC333" s="146" t="s">
        <v>2306</v>
      </c>
    </row>
    <row r="334" spans="1:29" s="4" customFormat="1">
      <c r="A334" s="4" t="s">
        <v>27</v>
      </c>
      <c r="B334" s="4" t="s">
        <v>28</v>
      </c>
      <c r="C334" s="4" t="s">
        <v>1838</v>
      </c>
      <c r="D334" s="5">
        <v>42444</v>
      </c>
      <c r="E334" s="5">
        <v>42474</v>
      </c>
      <c r="F334" s="130">
        <v>0</v>
      </c>
      <c r="G334" s="130">
        <v>0</v>
      </c>
      <c r="I334" s="4" t="s">
        <v>30</v>
      </c>
      <c r="K334" s="4" t="s">
        <v>94</v>
      </c>
      <c r="M334" s="4" t="s">
        <v>32</v>
      </c>
      <c r="N334" s="4" t="s">
        <v>186</v>
      </c>
      <c r="O334" s="4" t="s">
        <v>187</v>
      </c>
      <c r="P334" s="4" t="s">
        <v>48</v>
      </c>
      <c r="Q334" s="4">
        <v>2</v>
      </c>
      <c r="R334" s="130">
        <v>10.39</v>
      </c>
      <c r="S334" s="130">
        <f t="shared" si="18"/>
        <v>20.78</v>
      </c>
      <c r="T334" s="130">
        <f t="shared" si="19"/>
        <v>3.740000000000002</v>
      </c>
      <c r="U334" s="130">
        <v>8.52</v>
      </c>
      <c r="V334" s="130">
        <f t="shared" si="20"/>
        <v>17.04</v>
      </c>
      <c r="W334" s="5">
        <v>42448</v>
      </c>
      <c r="X334" s="4" t="s">
        <v>805</v>
      </c>
      <c r="Y334" s="4" t="s">
        <v>131</v>
      </c>
      <c r="Z334" s="4" t="s">
        <v>51</v>
      </c>
      <c r="AA334" s="5">
        <v>42444</v>
      </c>
      <c r="AB334" s="4" t="s">
        <v>1843</v>
      </c>
      <c r="AC334" s="146" t="s">
        <v>2306</v>
      </c>
    </row>
    <row r="335" spans="1:29" s="4" customFormat="1">
      <c r="A335" s="4" t="s">
        <v>27</v>
      </c>
      <c r="B335" s="4" t="s">
        <v>28</v>
      </c>
      <c r="C335" s="4" t="s">
        <v>1845</v>
      </c>
      <c r="D335" s="5">
        <v>42444</v>
      </c>
      <c r="E335" s="5">
        <v>42474</v>
      </c>
      <c r="F335" s="130">
        <v>117.1</v>
      </c>
      <c r="G335" s="130">
        <v>0</v>
      </c>
      <c r="I335" s="4" t="s">
        <v>30</v>
      </c>
      <c r="K335" s="4" t="s">
        <v>1846</v>
      </c>
      <c r="M335" s="4" t="s">
        <v>32</v>
      </c>
      <c r="N335" s="4" t="s">
        <v>33</v>
      </c>
      <c r="O335" s="4" t="s">
        <v>34</v>
      </c>
      <c r="P335" s="4" t="s">
        <v>35</v>
      </c>
      <c r="Q335" s="4">
        <v>1</v>
      </c>
      <c r="R335" s="130">
        <v>6.4</v>
      </c>
      <c r="S335" s="130">
        <f t="shared" si="18"/>
        <v>6.4</v>
      </c>
      <c r="T335" s="130">
        <f t="shared" si="19"/>
        <v>1.1500000000000004</v>
      </c>
      <c r="U335" s="130">
        <v>5.25</v>
      </c>
      <c r="V335" s="130">
        <f t="shared" si="20"/>
        <v>5.25</v>
      </c>
      <c r="W335" s="5">
        <v>42448</v>
      </c>
      <c r="X335" s="4" t="s">
        <v>634</v>
      </c>
      <c r="Y335" s="4" t="s">
        <v>635</v>
      </c>
      <c r="Z335" s="4" t="s">
        <v>139</v>
      </c>
      <c r="AA335" s="5">
        <v>42444</v>
      </c>
      <c r="AB335" s="4" t="s">
        <v>1847</v>
      </c>
      <c r="AC335" s="146" t="s">
        <v>2302</v>
      </c>
    </row>
    <row r="336" spans="1:29" s="4" customFormat="1">
      <c r="A336" s="4" t="s">
        <v>27</v>
      </c>
      <c r="B336" s="4" t="s">
        <v>28</v>
      </c>
      <c r="C336" s="4" t="s">
        <v>1845</v>
      </c>
      <c r="D336" s="5">
        <v>42444</v>
      </c>
      <c r="E336" s="5">
        <v>42474</v>
      </c>
      <c r="F336" s="130">
        <v>0</v>
      </c>
      <c r="G336" s="130">
        <v>0</v>
      </c>
      <c r="I336" s="4" t="s">
        <v>30</v>
      </c>
      <c r="K336" s="4">
        <v>68263140</v>
      </c>
      <c r="M336" s="4" t="s">
        <v>32</v>
      </c>
      <c r="N336" s="4" t="s">
        <v>46</v>
      </c>
      <c r="O336" s="4" t="s">
        <v>47</v>
      </c>
      <c r="P336" s="4" t="s">
        <v>48</v>
      </c>
      <c r="Q336" s="4">
        <v>1</v>
      </c>
      <c r="R336" s="130">
        <v>6.5</v>
      </c>
      <c r="S336" s="130">
        <f t="shared" si="18"/>
        <v>6.5</v>
      </c>
      <c r="T336" s="130">
        <f t="shared" si="19"/>
        <v>1.17</v>
      </c>
      <c r="U336" s="130">
        <v>5.33</v>
      </c>
      <c r="V336" s="130">
        <f t="shared" si="20"/>
        <v>5.33</v>
      </c>
      <c r="W336" s="5">
        <v>42448</v>
      </c>
      <c r="X336" s="4" t="s">
        <v>59</v>
      </c>
      <c r="Y336" s="4" t="s">
        <v>60</v>
      </c>
      <c r="Z336" s="4" t="s">
        <v>61</v>
      </c>
      <c r="AA336" s="5">
        <v>42444</v>
      </c>
      <c r="AB336" s="4" t="s">
        <v>1850</v>
      </c>
      <c r="AC336" s="146" t="s">
        <v>2302</v>
      </c>
    </row>
    <row r="337" spans="1:29" s="4" customFormat="1">
      <c r="A337" s="4" t="s">
        <v>27</v>
      </c>
      <c r="B337" s="4" t="s">
        <v>28</v>
      </c>
      <c r="C337" s="4" t="s">
        <v>1845</v>
      </c>
      <c r="D337" s="5">
        <v>42444</v>
      </c>
      <c r="E337" s="5">
        <v>42474</v>
      </c>
      <c r="F337" s="130">
        <v>0</v>
      </c>
      <c r="G337" s="130">
        <v>0</v>
      </c>
      <c r="I337" s="4" t="s">
        <v>30</v>
      </c>
      <c r="K337" s="4">
        <v>68264163</v>
      </c>
      <c r="M337" s="4" t="s">
        <v>32</v>
      </c>
      <c r="N337" s="4" t="s">
        <v>46</v>
      </c>
      <c r="O337" s="4" t="s">
        <v>47</v>
      </c>
      <c r="P337" s="4" t="s">
        <v>48</v>
      </c>
      <c r="Q337" s="4">
        <v>1</v>
      </c>
      <c r="R337" s="130">
        <v>6.5</v>
      </c>
      <c r="S337" s="130">
        <f t="shared" si="18"/>
        <v>6.5</v>
      </c>
      <c r="T337" s="130">
        <f t="shared" si="19"/>
        <v>1.17</v>
      </c>
      <c r="U337" s="130">
        <v>5.33</v>
      </c>
      <c r="V337" s="130">
        <f t="shared" si="20"/>
        <v>5.33</v>
      </c>
      <c r="W337" s="5">
        <v>42448</v>
      </c>
      <c r="X337" s="4" t="s">
        <v>498</v>
      </c>
      <c r="Y337" s="4" t="s">
        <v>499</v>
      </c>
      <c r="Z337" s="4" t="s">
        <v>61</v>
      </c>
      <c r="AA337" s="5">
        <v>42444</v>
      </c>
      <c r="AB337" s="4" t="s">
        <v>1851</v>
      </c>
      <c r="AC337" s="146" t="s">
        <v>2302</v>
      </c>
    </row>
    <row r="338" spans="1:29" s="4" customFormat="1">
      <c r="A338" s="4" t="s">
        <v>27</v>
      </c>
      <c r="B338" s="4" t="s">
        <v>28</v>
      </c>
      <c r="C338" s="4" t="s">
        <v>1845</v>
      </c>
      <c r="D338" s="5">
        <v>42444</v>
      </c>
      <c r="E338" s="5">
        <v>42474</v>
      </c>
      <c r="F338" s="130">
        <v>0</v>
      </c>
      <c r="G338" s="130">
        <v>0</v>
      </c>
      <c r="I338" s="4" t="s">
        <v>30</v>
      </c>
      <c r="K338" s="4">
        <v>19999999</v>
      </c>
      <c r="M338" s="4" t="s">
        <v>32</v>
      </c>
      <c r="N338" s="4" t="s">
        <v>186</v>
      </c>
      <c r="O338" s="4" t="s">
        <v>187</v>
      </c>
      <c r="P338" s="4" t="s">
        <v>48</v>
      </c>
      <c r="Q338" s="4">
        <v>1</v>
      </c>
      <c r="R338" s="130">
        <v>10.39</v>
      </c>
      <c r="S338" s="130">
        <f t="shared" si="18"/>
        <v>10.39</v>
      </c>
      <c r="T338" s="130">
        <f t="shared" si="19"/>
        <v>1.870000000000001</v>
      </c>
      <c r="U338" s="130">
        <v>8.52</v>
      </c>
      <c r="V338" s="130">
        <f t="shared" si="20"/>
        <v>8.52</v>
      </c>
      <c r="W338" s="5">
        <v>42448</v>
      </c>
      <c r="X338" s="4" t="s">
        <v>54</v>
      </c>
      <c r="Y338" s="4" t="s">
        <v>55</v>
      </c>
      <c r="Z338" s="4" t="s">
        <v>56</v>
      </c>
      <c r="AA338" s="5">
        <v>42444</v>
      </c>
      <c r="AB338" s="4" t="s">
        <v>1852</v>
      </c>
      <c r="AC338" s="146" t="s">
        <v>2302</v>
      </c>
    </row>
    <row r="339" spans="1:29" s="4" customFormat="1">
      <c r="A339" s="4" t="s">
        <v>27</v>
      </c>
      <c r="B339" s="4" t="s">
        <v>28</v>
      </c>
      <c r="C339" s="4" t="s">
        <v>1845</v>
      </c>
      <c r="D339" s="5">
        <v>42444</v>
      </c>
      <c r="E339" s="5">
        <v>42474</v>
      </c>
      <c r="F339" s="130">
        <v>0</v>
      </c>
      <c r="G339" s="130">
        <v>0</v>
      </c>
      <c r="I339" s="4" t="s">
        <v>30</v>
      </c>
      <c r="K339" s="4">
        <v>19999999</v>
      </c>
      <c r="M339" s="4" t="s">
        <v>32</v>
      </c>
      <c r="N339" s="4" t="s">
        <v>186</v>
      </c>
      <c r="O339" s="4" t="s">
        <v>187</v>
      </c>
      <c r="P339" s="4" t="s">
        <v>48</v>
      </c>
      <c r="Q339" s="4">
        <v>1</v>
      </c>
      <c r="R339" s="130">
        <v>10.39</v>
      </c>
      <c r="S339" s="130">
        <f t="shared" si="18"/>
        <v>10.39</v>
      </c>
      <c r="T339" s="130">
        <f t="shared" si="19"/>
        <v>1.870000000000001</v>
      </c>
      <c r="U339" s="130">
        <v>8.52</v>
      </c>
      <c r="V339" s="130">
        <f t="shared" si="20"/>
        <v>8.52</v>
      </c>
      <c r="W339" s="5">
        <v>42448</v>
      </c>
      <c r="X339" s="4" t="s">
        <v>54</v>
      </c>
      <c r="Y339" s="4" t="s">
        <v>55</v>
      </c>
      <c r="Z339" s="4" t="s">
        <v>56</v>
      </c>
      <c r="AA339" s="5">
        <v>42444</v>
      </c>
      <c r="AB339" s="4" t="s">
        <v>1853</v>
      </c>
      <c r="AC339" s="146" t="s">
        <v>2302</v>
      </c>
    </row>
    <row r="340" spans="1:29" s="4" customFormat="1">
      <c r="A340" s="4" t="s">
        <v>27</v>
      </c>
      <c r="B340" s="4" t="s">
        <v>28</v>
      </c>
      <c r="C340" s="4" t="s">
        <v>1845</v>
      </c>
      <c r="D340" s="5">
        <v>42444</v>
      </c>
      <c r="E340" s="5">
        <v>42474</v>
      </c>
      <c r="F340" s="130">
        <v>0</v>
      </c>
      <c r="G340" s="130">
        <v>0</v>
      </c>
      <c r="I340" s="4" t="s">
        <v>30</v>
      </c>
      <c r="K340" s="4" t="s">
        <v>94</v>
      </c>
      <c r="M340" s="4" t="s">
        <v>32</v>
      </c>
      <c r="N340" s="4" t="s">
        <v>186</v>
      </c>
      <c r="O340" s="4" t="s">
        <v>187</v>
      </c>
      <c r="P340" s="4" t="s">
        <v>48</v>
      </c>
      <c r="Q340" s="4">
        <v>1</v>
      </c>
      <c r="R340" s="130">
        <v>10.39</v>
      </c>
      <c r="S340" s="130">
        <f t="shared" si="18"/>
        <v>10.39</v>
      </c>
      <c r="T340" s="130">
        <f t="shared" si="19"/>
        <v>1.870000000000001</v>
      </c>
      <c r="U340" s="130">
        <v>8.52</v>
      </c>
      <c r="V340" s="130">
        <f t="shared" si="20"/>
        <v>8.52</v>
      </c>
      <c r="W340" s="5">
        <v>42448</v>
      </c>
      <c r="X340" s="4" t="s">
        <v>95</v>
      </c>
      <c r="Y340" s="4" t="s">
        <v>96</v>
      </c>
      <c r="Z340" s="4" t="s">
        <v>78</v>
      </c>
      <c r="AA340" s="5">
        <v>42444</v>
      </c>
      <c r="AB340" s="4" t="s">
        <v>1854</v>
      </c>
      <c r="AC340" s="146" t="s">
        <v>2302</v>
      </c>
    </row>
    <row r="341" spans="1:29" s="4" customFormat="1">
      <c r="A341" s="4" t="s">
        <v>27</v>
      </c>
      <c r="B341" s="4" t="s">
        <v>28</v>
      </c>
      <c r="C341" s="4" t="s">
        <v>1845</v>
      </c>
      <c r="D341" s="5">
        <v>42444</v>
      </c>
      <c r="E341" s="5">
        <v>42474</v>
      </c>
      <c r="F341" s="130">
        <v>0</v>
      </c>
      <c r="G341" s="130">
        <v>0</v>
      </c>
      <c r="I341" s="4" t="s">
        <v>30</v>
      </c>
      <c r="K341" s="4" t="s">
        <v>1848</v>
      </c>
      <c r="M341" s="4" t="s">
        <v>32</v>
      </c>
      <c r="N341" s="4" t="s">
        <v>46</v>
      </c>
      <c r="O341" s="4" t="s">
        <v>47</v>
      </c>
      <c r="P341" s="4" t="s">
        <v>48</v>
      </c>
      <c r="Q341" s="4">
        <v>1</v>
      </c>
      <c r="R341" s="130">
        <v>6.5</v>
      </c>
      <c r="S341" s="130">
        <f t="shared" si="18"/>
        <v>6.5</v>
      </c>
      <c r="T341" s="130">
        <f t="shared" si="19"/>
        <v>1.17</v>
      </c>
      <c r="U341" s="130">
        <v>5.33</v>
      </c>
      <c r="V341" s="130">
        <f t="shared" si="20"/>
        <v>5.33</v>
      </c>
      <c r="W341" s="5">
        <v>42448</v>
      </c>
      <c r="X341" s="4" t="s">
        <v>432</v>
      </c>
      <c r="Y341" s="4" t="s">
        <v>433</v>
      </c>
      <c r="Z341" s="4" t="s">
        <v>139</v>
      </c>
      <c r="AA341" s="5">
        <v>42444</v>
      </c>
      <c r="AB341" s="4" t="s">
        <v>1849</v>
      </c>
      <c r="AC341" s="146" t="s">
        <v>2302</v>
      </c>
    </row>
    <row r="342" spans="1:29" s="4" customFormat="1">
      <c r="A342" s="4" t="s">
        <v>27</v>
      </c>
      <c r="B342" s="4" t="s">
        <v>28</v>
      </c>
      <c r="C342" s="4" t="s">
        <v>1845</v>
      </c>
      <c r="D342" s="5">
        <v>42444</v>
      </c>
      <c r="E342" s="5">
        <v>42474</v>
      </c>
      <c r="F342" s="130">
        <v>0</v>
      </c>
      <c r="G342" s="130">
        <v>0</v>
      </c>
      <c r="I342" s="4" t="s">
        <v>30</v>
      </c>
      <c r="M342" s="4" t="s">
        <v>32</v>
      </c>
      <c r="N342" s="4" t="s">
        <v>46</v>
      </c>
      <c r="O342" s="4" t="s">
        <v>47</v>
      </c>
      <c r="P342" s="4" t="s">
        <v>48</v>
      </c>
      <c r="Q342" s="4">
        <v>1</v>
      </c>
      <c r="R342" s="130">
        <v>6.5</v>
      </c>
      <c r="S342" s="130">
        <f t="shared" si="18"/>
        <v>6.5</v>
      </c>
      <c r="T342" s="130">
        <f t="shared" si="19"/>
        <v>1.17</v>
      </c>
      <c r="U342" s="130">
        <v>5.33</v>
      </c>
      <c r="V342" s="130">
        <f t="shared" si="20"/>
        <v>5.33</v>
      </c>
      <c r="W342" s="5">
        <v>42448</v>
      </c>
      <c r="X342" s="4" t="s">
        <v>141</v>
      </c>
      <c r="Y342" s="4" t="s">
        <v>142</v>
      </c>
      <c r="Z342" s="4" t="s">
        <v>38</v>
      </c>
      <c r="AA342" s="5">
        <v>42444</v>
      </c>
      <c r="AB342" s="4" t="s">
        <v>1859</v>
      </c>
      <c r="AC342" s="146" t="s">
        <v>2302</v>
      </c>
    </row>
    <row r="343" spans="1:29" s="4" customFormat="1">
      <c r="A343" s="4" t="s">
        <v>27</v>
      </c>
      <c r="B343" s="4" t="s">
        <v>28</v>
      </c>
      <c r="C343" s="4" t="s">
        <v>1845</v>
      </c>
      <c r="D343" s="5">
        <v>42444</v>
      </c>
      <c r="E343" s="5">
        <v>42474</v>
      </c>
      <c r="F343" s="130">
        <v>0</v>
      </c>
      <c r="G343" s="130">
        <v>0</v>
      </c>
      <c r="I343" s="4" t="s">
        <v>30</v>
      </c>
      <c r="M343" s="4" t="s">
        <v>32</v>
      </c>
      <c r="N343" s="4" t="s">
        <v>46</v>
      </c>
      <c r="O343" s="4" t="s">
        <v>47</v>
      </c>
      <c r="P343" s="4" t="s">
        <v>48</v>
      </c>
      <c r="Q343" s="4">
        <v>1</v>
      </c>
      <c r="R343" s="130">
        <v>6.5</v>
      </c>
      <c r="S343" s="130">
        <f t="shared" si="18"/>
        <v>6.5</v>
      </c>
      <c r="T343" s="130">
        <f t="shared" si="19"/>
        <v>1.17</v>
      </c>
      <c r="U343" s="130">
        <v>5.33</v>
      </c>
      <c r="V343" s="130">
        <f t="shared" si="20"/>
        <v>5.33</v>
      </c>
      <c r="W343" s="5">
        <v>42448</v>
      </c>
      <c r="X343" s="4" t="s">
        <v>141</v>
      </c>
      <c r="Y343" s="4" t="s">
        <v>142</v>
      </c>
      <c r="Z343" s="4" t="s">
        <v>38</v>
      </c>
      <c r="AA343" s="5">
        <v>42444</v>
      </c>
      <c r="AB343" s="4" t="s">
        <v>1860</v>
      </c>
      <c r="AC343" s="146" t="s">
        <v>2302</v>
      </c>
    </row>
    <row r="344" spans="1:29" s="4" customFormat="1">
      <c r="A344" s="4" t="s">
        <v>27</v>
      </c>
      <c r="B344" s="4" t="s">
        <v>28</v>
      </c>
      <c r="C344" s="4" t="s">
        <v>1845</v>
      </c>
      <c r="D344" s="5">
        <v>42444</v>
      </c>
      <c r="E344" s="5">
        <v>42474</v>
      </c>
      <c r="F344" s="130">
        <v>0</v>
      </c>
      <c r="G344" s="130">
        <v>0</v>
      </c>
      <c r="I344" s="4" t="s">
        <v>30</v>
      </c>
      <c r="K344" s="4" t="s">
        <v>845</v>
      </c>
      <c r="M344" s="4" t="s">
        <v>32</v>
      </c>
      <c r="N344" s="4" t="s">
        <v>186</v>
      </c>
      <c r="O344" s="4" t="s">
        <v>187</v>
      </c>
      <c r="P344" s="4" t="s">
        <v>48</v>
      </c>
      <c r="Q344" s="4">
        <v>1</v>
      </c>
      <c r="R344" s="130">
        <v>10.39</v>
      </c>
      <c r="S344" s="130">
        <f t="shared" si="18"/>
        <v>10.39</v>
      </c>
      <c r="T344" s="130">
        <f t="shared" si="19"/>
        <v>1.870000000000001</v>
      </c>
      <c r="U344" s="130">
        <v>8.52</v>
      </c>
      <c r="V344" s="130">
        <f t="shared" si="20"/>
        <v>8.52</v>
      </c>
      <c r="W344" s="5">
        <v>42448</v>
      </c>
      <c r="X344" s="4" t="s">
        <v>1865</v>
      </c>
      <c r="Y344" s="4" t="s">
        <v>1866</v>
      </c>
      <c r="Z344" s="4" t="s">
        <v>38</v>
      </c>
      <c r="AA344" s="5">
        <v>42444</v>
      </c>
      <c r="AB344" s="4" t="s">
        <v>1867</v>
      </c>
      <c r="AC344" s="146" t="s">
        <v>2302</v>
      </c>
    </row>
    <row r="345" spans="1:29" s="4" customFormat="1">
      <c r="A345" s="4" t="s">
        <v>27</v>
      </c>
      <c r="B345" s="4" t="s">
        <v>28</v>
      </c>
      <c r="C345" s="4" t="s">
        <v>1845</v>
      </c>
      <c r="D345" s="5">
        <v>42444</v>
      </c>
      <c r="E345" s="5">
        <v>42474</v>
      </c>
      <c r="F345" s="130">
        <v>0</v>
      </c>
      <c r="G345" s="130">
        <v>0</v>
      </c>
      <c r="I345" s="4" t="s">
        <v>30</v>
      </c>
      <c r="K345" s="4" t="s">
        <v>1861</v>
      </c>
      <c r="M345" s="4" t="s">
        <v>32</v>
      </c>
      <c r="N345" s="4" t="s">
        <v>186</v>
      </c>
      <c r="O345" s="4" t="s">
        <v>187</v>
      </c>
      <c r="P345" s="4" t="s">
        <v>48</v>
      </c>
      <c r="Q345" s="4">
        <v>2</v>
      </c>
      <c r="R345" s="130">
        <v>10.39</v>
      </c>
      <c r="S345" s="130">
        <f t="shared" si="18"/>
        <v>20.78</v>
      </c>
      <c r="T345" s="130">
        <f t="shared" si="19"/>
        <v>3.740000000000002</v>
      </c>
      <c r="U345" s="130">
        <v>8.52</v>
      </c>
      <c r="V345" s="130">
        <f t="shared" si="20"/>
        <v>17.04</v>
      </c>
      <c r="W345" s="5">
        <v>42448</v>
      </c>
      <c r="X345" s="4" t="s">
        <v>1862</v>
      </c>
      <c r="Y345" s="4" t="s">
        <v>1863</v>
      </c>
      <c r="Z345" s="4" t="s">
        <v>38</v>
      </c>
      <c r="AA345" s="5">
        <v>42444</v>
      </c>
      <c r="AB345" s="4" t="s">
        <v>1864</v>
      </c>
      <c r="AC345" s="146" t="s">
        <v>2302</v>
      </c>
    </row>
    <row r="346" spans="1:29" s="4" customFormat="1">
      <c r="A346" s="4" t="s">
        <v>27</v>
      </c>
      <c r="B346" s="4" t="s">
        <v>28</v>
      </c>
      <c r="C346" s="4" t="s">
        <v>1845</v>
      </c>
      <c r="D346" s="5">
        <v>42444</v>
      </c>
      <c r="E346" s="5">
        <v>42474</v>
      </c>
      <c r="F346" s="130">
        <v>0</v>
      </c>
      <c r="G346" s="130">
        <v>0</v>
      </c>
      <c r="I346" s="4" t="s">
        <v>30</v>
      </c>
      <c r="K346" s="4" t="s">
        <v>1855</v>
      </c>
      <c r="M346" s="4" t="s">
        <v>32</v>
      </c>
      <c r="N346" s="4" t="s">
        <v>186</v>
      </c>
      <c r="O346" s="4" t="s">
        <v>187</v>
      </c>
      <c r="P346" s="4" t="s">
        <v>48</v>
      </c>
      <c r="Q346" s="4">
        <v>4</v>
      </c>
      <c r="R346" s="130">
        <v>10.39</v>
      </c>
      <c r="S346" s="130">
        <f t="shared" si="18"/>
        <v>41.56</v>
      </c>
      <c r="T346" s="130">
        <f t="shared" si="19"/>
        <v>7.480000000000004</v>
      </c>
      <c r="U346" s="130">
        <v>8.52</v>
      </c>
      <c r="V346" s="130">
        <f t="shared" si="20"/>
        <v>34.08</v>
      </c>
      <c r="W346" s="5">
        <v>42448</v>
      </c>
      <c r="X346" s="4" t="s">
        <v>1856</v>
      </c>
      <c r="Y346" s="4" t="s">
        <v>1857</v>
      </c>
      <c r="Z346" s="4" t="s">
        <v>38</v>
      </c>
      <c r="AA346" s="5">
        <v>42444</v>
      </c>
      <c r="AB346" s="4" t="s">
        <v>1858</v>
      </c>
      <c r="AC346" s="146" t="s">
        <v>2302</v>
      </c>
    </row>
    <row r="347" spans="1:29" s="4" customFormat="1">
      <c r="A347" s="4" t="s">
        <v>27</v>
      </c>
      <c r="B347" s="4" t="s">
        <v>28</v>
      </c>
      <c r="C347" s="4" t="s">
        <v>1873</v>
      </c>
      <c r="D347" s="5">
        <v>42445</v>
      </c>
      <c r="E347" s="5">
        <v>42475</v>
      </c>
      <c r="F347" s="130">
        <v>5.33</v>
      </c>
      <c r="G347" s="130">
        <v>0</v>
      </c>
      <c r="I347" s="4" t="s">
        <v>30</v>
      </c>
      <c r="K347" s="4" t="s">
        <v>1874</v>
      </c>
      <c r="M347" s="4" t="s">
        <v>32</v>
      </c>
      <c r="N347" s="4" t="s">
        <v>46</v>
      </c>
      <c r="O347" s="4" t="s">
        <v>47</v>
      </c>
      <c r="P347" s="4" t="s">
        <v>48</v>
      </c>
      <c r="Q347" s="4">
        <v>1</v>
      </c>
      <c r="R347" s="130">
        <v>6.5</v>
      </c>
      <c r="S347" s="130">
        <f t="shared" si="18"/>
        <v>6.5</v>
      </c>
      <c r="T347" s="130">
        <f t="shared" si="19"/>
        <v>1.17</v>
      </c>
      <c r="U347" s="130">
        <v>5.33</v>
      </c>
      <c r="V347" s="130">
        <f t="shared" si="20"/>
        <v>5.33</v>
      </c>
      <c r="W347" s="5">
        <v>42448</v>
      </c>
      <c r="X347" s="4" t="s">
        <v>301</v>
      </c>
      <c r="Y347" s="4" t="s">
        <v>302</v>
      </c>
      <c r="Z347" s="4" t="s">
        <v>303</v>
      </c>
      <c r="AA347" s="5">
        <v>42445</v>
      </c>
      <c r="AB347" s="4" t="s">
        <v>1875</v>
      </c>
      <c r="AC347" s="146" t="s">
        <v>2302</v>
      </c>
    </row>
    <row r="348" spans="1:29" s="4" customFormat="1">
      <c r="A348" s="4" t="s">
        <v>27</v>
      </c>
      <c r="B348" s="4" t="s">
        <v>28</v>
      </c>
      <c r="C348" s="4" t="s">
        <v>1876</v>
      </c>
      <c r="D348" s="5">
        <v>42445</v>
      </c>
      <c r="E348" s="5">
        <v>42475</v>
      </c>
      <c r="F348" s="130">
        <v>1185.2</v>
      </c>
      <c r="G348" s="130">
        <v>0</v>
      </c>
      <c r="I348" s="4" t="s">
        <v>30</v>
      </c>
      <c r="K348" s="4" t="s">
        <v>1877</v>
      </c>
      <c r="M348" s="4" t="s">
        <v>32</v>
      </c>
      <c r="N348" s="4" t="s">
        <v>46</v>
      </c>
      <c r="O348" s="4" t="s">
        <v>47</v>
      </c>
      <c r="P348" s="4" t="s">
        <v>48</v>
      </c>
      <c r="Q348" s="4">
        <v>1</v>
      </c>
      <c r="R348" s="130">
        <v>6.5</v>
      </c>
      <c r="S348" s="130">
        <f t="shared" ref="S348:S411" si="21">Q348*R348</f>
        <v>6.5</v>
      </c>
      <c r="T348" s="130">
        <f t="shared" ref="T348:T411" si="22">(R348-U348)*Q348</f>
        <v>1.17</v>
      </c>
      <c r="U348" s="130">
        <v>5.33</v>
      </c>
      <c r="V348" s="130">
        <f t="shared" ref="V348:V411" si="23">Q348*U348</f>
        <v>5.33</v>
      </c>
      <c r="W348" s="5">
        <v>42448</v>
      </c>
      <c r="X348" s="4" t="s">
        <v>626</v>
      </c>
      <c r="Y348" s="4" t="s">
        <v>627</v>
      </c>
      <c r="Z348" s="4" t="s">
        <v>38</v>
      </c>
      <c r="AA348" s="5">
        <v>42445</v>
      </c>
      <c r="AB348" s="4" t="s">
        <v>1878</v>
      </c>
      <c r="AC348" s="146" t="s">
        <v>2302</v>
      </c>
    </row>
    <row r="349" spans="1:29" s="4" customFormat="1">
      <c r="A349" s="4" t="s">
        <v>27</v>
      </c>
      <c r="B349" s="4" t="s">
        <v>28</v>
      </c>
      <c r="C349" s="4" t="s">
        <v>1876</v>
      </c>
      <c r="D349" s="5">
        <v>42445</v>
      </c>
      <c r="E349" s="5">
        <v>42475</v>
      </c>
      <c r="F349" s="130">
        <v>0</v>
      </c>
      <c r="G349" s="130">
        <v>0</v>
      </c>
      <c r="I349" s="4" t="s">
        <v>30</v>
      </c>
      <c r="K349" s="4">
        <v>68280545</v>
      </c>
      <c r="M349" s="4" t="s">
        <v>32</v>
      </c>
      <c r="N349" s="4" t="s">
        <v>46</v>
      </c>
      <c r="O349" s="4" t="s">
        <v>47</v>
      </c>
      <c r="P349" s="4" t="s">
        <v>48</v>
      </c>
      <c r="Q349" s="4">
        <v>1</v>
      </c>
      <c r="R349" s="130">
        <v>6.5</v>
      </c>
      <c r="S349" s="130">
        <f t="shared" si="21"/>
        <v>6.5</v>
      </c>
      <c r="T349" s="130">
        <f t="shared" si="22"/>
        <v>1.17</v>
      </c>
      <c r="U349" s="130">
        <v>5.33</v>
      </c>
      <c r="V349" s="130">
        <f t="shared" si="23"/>
        <v>5.33</v>
      </c>
      <c r="W349" s="5">
        <v>42448</v>
      </c>
      <c r="X349" s="4" t="s">
        <v>59</v>
      </c>
      <c r="Y349" s="4" t="s">
        <v>60</v>
      </c>
      <c r="Z349" s="4" t="s">
        <v>61</v>
      </c>
      <c r="AA349" s="5">
        <v>42445</v>
      </c>
      <c r="AB349" s="4" t="s">
        <v>1879</v>
      </c>
      <c r="AC349" s="146" t="s">
        <v>2302</v>
      </c>
    </row>
    <row r="350" spans="1:29" s="4" customFormat="1">
      <c r="A350" s="4" t="s">
        <v>27</v>
      </c>
      <c r="B350" s="4" t="s">
        <v>28</v>
      </c>
      <c r="C350" s="4" t="s">
        <v>1876</v>
      </c>
      <c r="D350" s="5">
        <v>42445</v>
      </c>
      <c r="E350" s="5">
        <v>42475</v>
      </c>
      <c r="F350" s="130">
        <v>0</v>
      </c>
      <c r="G350" s="130">
        <v>0</v>
      </c>
      <c r="I350" s="4" t="s">
        <v>30</v>
      </c>
      <c r="K350" s="4">
        <v>68282879</v>
      </c>
      <c r="M350" s="4" t="s">
        <v>32</v>
      </c>
      <c r="N350" s="4" t="s">
        <v>46</v>
      </c>
      <c r="O350" s="4" t="s">
        <v>47</v>
      </c>
      <c r="P350" s="4" t="s">
        <v>48</v>
      </c>
      <c r="Q350" s="4">
        <v>1</v>
      </c>
      <c r="R350" s="130">
        <v>6.5</v>
      </c>
      <c r="S350" s="130">
        <f t="shared" si="21"/>
        <v>6.5</v>
      </c>
      <c r="T350" s="130">
        <f t="shared" si="22"/>
        <v>1.17</v>
      </c>
      <c r="U350" s="130">
        <v>5.33</v>
      </c>
      <c r="V350" s="130">
        <f t="shared" si="23"/>
        <v>5.33</v>
      </c>
      <c r="W350" s="5">
        <v>42448</v>
      </c>
      <c r="X350" s="4" t="s">
        <v>498</v>
      </c>
      <c r="Y350" s="4" t="s">
        <v>499</v>
      </c>
      <c r="Z350" s="4" t="s">
        <v>61</v>
      </c>
      <c r="AA350" s="5">
        <v>42445</v>
      </c>
      <c r="AB350" s="4" t="s">
        <v>1880</v>
      </c>
      <c r="AC350" s="146" t="s">
        <v>2302</v>
      </c>
    </row>
    <row r="351" spans="1:29" s="4" customFormat="1">
      <c r="A351" s="4" t="s">
        <v>27</v>
      </c>
      <c r="B351" s="4" t="s">
        <v>28</v>
      </c>
      <c r="C351" s="4" t="s">
        <v>1876</v>
      </c>
      <c r="D351" s="5">
        <v>42445</v>
      </c>
      <c r="E351" s="5">
        <v>42475</v>
      </c>
      <c r="F351" s="130">
        <v>0</v>
      </c>
      <c r="G351" s="130">
        <v>0</v>
      </c>
      <c r="I351" s="4" t="s">
        <v>30</v>
      </c>
      <c r="K351" s="4" t="s">
        <v>1881</v>
      </c>
      <c r="M351" s="4" t="s">
        <v>32</v>
      </c>
      <c r="N351" s="4" t="s">
        <v>46</v>
      </c>
      <c r="O351" s="4" t="s">
        <v>47</v>
      </c>
      <c r="P351" s="4" t="s">
        <v>48</v>
      </c>
      <c r="Q351" s="4">
        <v>30</v>
      </c>
      <c r="R351" s="130">
        <v>6.5</v>
      </c>
      <c r="S351" s="130">
        <f t="shared" si="21"/>
        <v>195</v>
      </c>
      <c r="T351" s="130">
        <f t="shared" si="22"/>
        <v>35.099999999999994</v>
      </c>
      <c r="U351" s="130">
        <v>5.33</v>
      </c>
      <c r="V351" s="130">
        <f t="shared" si="23"/>
        <v>159.9</v>
      </c>
      <c r="W351" s="5">
        <v>42448</v>
      </c>
      <c r="X351" s="4" t="s">
        <v>76</v>
      </c>
      <c r="Y351" s="4" t="s">
        <v>77</v>
      </c>
      <c r="Z351" s="4" t="s">
        <v>78</v>
      </c>
      <c r="AA351" s="5">
        <v>42445</v>
      </c>
      <c r="AB351" s="4" t="s">
        <v>1882</v>
      </c>
      <c r="AC351" s="146" t="s">
        <v>2302</v>
      </c>
    </row>
    <row r="352" spans="1:29" s="4" customFormat="1">
      <c r="A352" s="4" t="s">
        <v>27</v>
      </c>
      <c r="B352" s="4" t="s">
        <v>28</v>
      </c>
      <c r="C352" s="4" t="s">
        <v>1876</v>
      </c>
      <c r="D352" s="5">
        <v>42445</v>
      </c>
      <c r="E352" s="5">
        <v>42475</v>
      </c>
      <c r="F352" s="130">
        <v>0</v>
      </c>
      <c r="G352" s="130">
        <v>0</v>
      </c>
      <c r="I352" s="4" t="s">
        <v>30</v>
      </c>
      <c r="K352" s="4" t="s">
        <v>1883</v>
      </c>
      <c r="M352" s="4" t="s">
        <v>32</v>
      </c>
      <c r="N352" s="4" t="s">
        <v>46</v>
      </c>
      <c r="O352" s="4" t="s">
        <v>47</v>
      </c>
      <c r="P352" s="4" t="s">
        <v>48</v>
      </c>
      <c r="Q352" s="4">
        <v>30</v>
      </c>
      <c r="R352" s="130">
        <v>6.5</v>
      </c>
      <c r="S352" s="130">
        <f t="shared" si="21"/>
        <v>195</v>
      </c>
      <c r="T352" s="130">
        <f t="shared" si="22"/>
        <v>35.099999999999994</v>
      </c>
      <c r="U352" s="130">
        <v>5.33</v>
      </c>
      <c r="V352" s="130">
        <f t="shared" si="23"/>
        <v>159.9</v>
      </c>
      <c r="W352" s="5">
        <v>42448</v>
      </c>
      <c r="X352" s="4" t="s">
        <v>76</v>
      </c>
      <c r="Y352" s="4" t="s">
        <v>77</v>
      </c>
      <c r="Z352" s="4" t="s">
        <v>78</v>
      </c>
      <c r="AA352" s="5">
        <v>42445</v>
      </c>
      <c r="AB352" s="4" t="s">
        <v>1884</v>
      </c>
      <c r="AC352" s="146" t="s">
        <v>2302</v>
      </c>
    </row>
    <row r="353" spans="1:29" s="4" customFormat="1">
      <c r="A353" s="4" t="s">
        <v>27</v>
      </c>
      <c r="B353" s="4" t="s">
        <v>28</v>
      </c>
      <c r="C353" s="4" t="s">
        <v>1876</v>
      </c>
      <c r="D353" s="5">
        <v>42445</v>
      </c>
      <c r="E353" s="5">
        <v>42475</v>
      </c>
      <c r="F353" s="130">
        <v>0</v>
      </c>
      <c r="G353" s="130">
        <v>0</v>
      </c>
      <c r="I353" s="4" t="s">
        <v>30</v>
      </c>
      <c r="K353" s="4" t="s">
        <v>1885</v>
      </c>
      <c r="M353" s="4" t="s">
        <v>32</v>
      </c>
      <c r="N353" s="4" t="s">
        <v>46</v>
      </c>
      <c r="O353" s="4" t="s">
        <v>47</v>
      </c>
      <c r="P353" s="4" t="s">
        <v>48</v>
      </c>
      <c r="Q353" s="4">
        <v>30</v>
      </c>
      <c r="R353" s="130">
        <v>6.5</v>
      </c>
      <c r="S353" s="130">
        <f t="shared" si="21"/>
        <v>195</v>
      </c>
      <c r="T353" s="130">
        <f t="shared" si="22"/>
        <v>35.099999999999994</v>
      </c>
      <c r="U353" s="130">
        <v>5.33</v>
      </c>
      <c r="V353" s="130">
        <f t="shared" si="23"/>
        <v>159.9</v>
      </c>
      <c r="W353" s="5">
        <v>42448</v>
      </c>
      <c r="X353" s="4" t="s">
        <v>76</v>
      </c>
      <c r="Y353" s="4" t="s">
        <v>77</v>
      </c>
      <c r="Z353" s="4" t="s">
        <v>78</v>
      </c>
      <c r="AA353" s="5">
        <v>42445</v>
      </c>
      <c r="AB353" s="4" t="s">
        <v>1886</v>
      </c>
      <c r="AC353" s="146" t="s">
        <v>2302</v>
      </c>
    </row>
    <row r="354" spans="1:29" s="4" customFormat="1">
      <c r="A354" s="4" t="s">
        <v>27</v>
      </c>
      <c r="B354" s="4" t="s">
        <v>28</v>
      </c>
      <c r="C354" s="4" t="s">
        <v>1876</v>
      </c>
      <c r="D354" s="5">
        <v>42445</v>
      </c>
      <c r="E354" s="5">
        <v>42475</v>
      </c>
      <c r="F354" s="130">
        <v>0</v>
      </c>
      <c r="G354" s="130">
        <v>0</v>
      </c>
      <c r="I354" s="4" t="s">
        <v>30</v>
      </c>
      <c r="K354" s="4" t="s">
        <v>1887</v>
      </c>
      <c r="M354" s="4" t="s">
        <v>32</v>
      </c>
      <c r="N354" s="4" t="s">
        <v>46</v>
      </c>
      <c r="O354" s="4" t="s">
        <v>47</v>
      </c>
      <c r="P354" s="4" t="s">
        <v>48</v>
      </c>
      <c r="Q354" s="4">
        <v>30</v>
      </c>
      <c r="R354" s="130">
        <v>6.5</v>
      </c>
      <c r="S354" s="130">
        <f t="shared" si="21"/>
        <v>195</v>
      </c>
      <c r="T354" s="130">
        <f t="shared" si="22"/>
        <v>35.099999999999994</v>
      </c>
      <c r="U354" s="130">
        <v>5.33</v>
      </c>
      <c r="V354" s="130">
        <f t="shared" si="23"/>
        <v>159.9</v>
      </c>
      <c r="W354" s="5">
        <v>42448</v>
      </c>
      <c r="X354" s="4" t="s">
        <v>76</v>
      </c>
      <c r="Y354" s="4" t="s">
        <v>77</v>
      </c>
      <c r="Z354" s="4" t="s">
        <v>78</v>
      </c>
      <c r="AA354" s="5">
        <v>42445</v>
      </c>
      <c r="AB354" s="4" t="s">
        <v>1888</v>
      </c>
      <c r="AC354" s="146" t="s">
        <v>2302</v>
      </c>
    </row>
    <row r="355" spans="1:29" s="4" customFormat="1">
      <c r="A355" s="4" t="s">
        <v>27</v>
      </c>
      <c r="B355" s="4" t="s">
        <v>28</v>
      </c>
      <c r="C355" s="4" t="s">
        <v>1876</v>
      </c>
      <c r="D355" s="5">
        <v>42445</v>
      </c>
      <c r="E355" s="5">
        <v>42475</v>
      </c>
      <c r="F355" s="130">
        <v>0</v>
      </c>
      <c r="G355" s="130">
        <v>0</v>
      </c>
      <c r="I355" s="4" t="s">
        <v>30</v>
      </c>
      <c r="K355" s="4" t="s">
        <v>1889</v>
      </c>
      <c r="M355" s="4" t="s">
        <v>32</v>
      </c>
      <c r="N355" s="4" t="s">
        <v>46</v>
      </c>
      <c r="O355" s="4" t="s">
        <v>47</v>
      </c>
      <c r="P355" s="4" t="s">
        <v>48</v>
      </c>
      <c r="Q355" s="4">
        <v>30</v>
      </c>
      <c r="R355" s="130">
        <v>6.5</v>
      </c>
      <c r="S355" s="130">
        <f t="shared" si="21"/>
        <v>195</v>
      </c>
      <c r="T355" s="130">
        <f t="shared" si="22"/>
        <v>35.099999999999994</v>
      </c>
      <c r="U355" s="130">
        <v>5.33</v>
      </c>
      <c r="V355" s="130">
        <f t="shared" si="23"/>
        <v>159.9</v>
      </c>
      <c r="W355" s="5">
        <v>42448</v>
      </c>
      <c r="X355" s="4" t="s">
        <v>76</v>
      </c>
      <c r="Y355" s="4" t="s">
        <v>77</v>
      </c>
      <c r="Z355" s="4" t="s">
        <v>78</v>
      </c>
      <c r="AA355" s="5">
        <v>42445</v>
      </c>
      <c r="AB355" s="4" t="s">
        <v>1890</v>
      </c>
      <c r="AC355" s="146" t="s">
        <v>2302</v>
      </c>
    </row>
    <row r="356" spans="1:29" s="4" customFormat="1">
      <c r="A356" s="4" t="s">
        <v>27</v>
      </c>
      <c r="B356" s="4" t="s">
        <v>28</v>
      </c>
      <c r="C356" s="4" t="s">
        <v>1876</v>
      </c>
      <c r="D356" s="5">
        <v>42445</v>
      </c>
      <c r="E356" s="5">
        <v>42475</v>
      </c>
      <c r="F356" s="130">
        <v>0</v>
      </c>
      <c r="G356" s="130">
        <v>0</v>
      </c>
      <c r="I356" s="4" t="s">
        <v>30</v>
      </c>
      <c r="K356" s="4" t="s">
        <v>1891</v>
      </c>
      <c r="M356" s="4" t="s">
        <v>32</v>
      </c>
      <c r="N356" s="4" t="s">
        <v>46</v>
      </c>
      <c r="O356" s="4" t="s">
        <v>47</v>
      </c>
      <c r="P356" s="4" t="s">
        <v>48</v>
      </c>
      <c r="Q356" s="4">
        <v>30</v>
      </c>
      <c r="R356" s="130">
        <v>6.5</v>
      </c>
      <c r="S356" s="130">
        <f t="shared" si="21"/>
        <v>195</v>
      </c>
      <c r="T356" s="130">
        <f t="shared" si="22"/>
        <v>35.099999999999994</v>
      </c>
      <c r="U356" s="130">
        <v>5.33</v>
      </c>
      <c r="V356" s="130">
        <f t="shared" si="23"/>
        <v>159.9</v>
      </c>
      <c r="W356" s="5">
        <v>42448</v>
      </c>
      <c r="X356" s="4" t="s">
        <v>76</v>
      </c>
      <c r="Y356" s="4" t="s">
        <v>77</v>
      </c>
      <c r="Z356" s="4" t="s">
        <v>78</v>
      </c>
      <c r="AA356" s="5">
        <v>42445</v>
      </c>
      <c r="AB356" s="4" t="s">
        <v>1892</v>
      </c>
      <c r="AC356" s="146" t="s">
        <v>2302</v>
      </c>
    </row>
    <row r="357" spans="1:29" s="4" customFormat="1">
      <c r="A357" s="4" t="s">
        <v>27</v>
      </c>
      <c r="B357" s="4" t="s">
        <v>28</v>
      </c>
      <c r="C357" s="4" t="s">
        <v>1876</v>
      </c>
      <c r="D357" s="5">
        <v>42445</v>
      </c>
      <c r="E357" s="5">
        <v>42475</v>
      </c>
      <c r="F357" s="130">
        <v>0</v>
      </c>
      <c r="G357" s="130">
        <v>0</v>
      </c>
      <c r="I357" s="4" t="s">
        <v>30</v>
      </c>
      <c r="K357" s="4" t="s">
        <v>1893</v>
      </c>
      <c r="M357" s="4" t="s">
        <v>32</v>
      </c>
      <c r="N357" s="4" t="s">
        <v>186</v>
      </c>
      <c r="O357" s="4" t="s">
        <v>187</v>
      </c>
      <c r="P357" s="4" t="s">
        <v>48</v>
      </c>
      <c r="Q357" s="4">
        <v>2</v>
      </c>
      <c r="R357" s="130">
        <v>10.39</v>
      </c>
      <c r="S357" s="130">
        <f t="shared" si="21"/>
        <v>20.78</v>
      </c>
      <c r="T357" s="130">
        <f t="shared" si="22"/>
        <v>3.740000000000002</v>
      </c>
      <c r="U357" s="130">
        <v>8.52</v>
      </c>
      <c r="V357" s="130">
        <f t="shared" si="23"/>
        <v>17.04</v>
      </c>
      <c r="W357" s="5">
        <v>42448</v>
      </c>
      <c r="X357" s="4" t="s">
        <v>309</v>
      </c>
      <c r="Y357" s="4" t="s">
        <v>310</v>
      </c>
      <c r="Z357" s="4" t="s">
        <v>139</v>
      </c>
      <c r="AA357" s="5">
        <v>42445</v>
      </c>
      <c r="AB357" s="4" t="s">
        <v>1894</v>
      </c>
      <c r="AC357" s="146" t="s">
        <v>2302</v>
      </c>
    </row>
    <row r="358" spans="1:29" s="4" customFormat="1">
      <c r="A358" s="4" t="s">
        <v>27</v>
      </c>
      <c r="B358" s="4" t="s">
        <v>28</v>
      </c>
      <c r="C358" s="4" t="s">
        <v>1876</v>
      </c>
      <c r="D358" s="5">
        <v>42445</v>
      </c>
      <c r="E358" s="5">
        <v>42475</v>
      </c>
      <c r="F358" s="130">
        <v>0</v>
      </c>
      <c r="G358" s="130">
        <v>0</v>
      </c>
      <c r="I358" s="4" t="s">
        <v>30</v>
      </c>
      <c r="K358" s="4" t="s">
        <v>1893</v>
      </c>
      <c r="M358" s="4" t="s">
        <v>32</v>
      </c>
      <c r="N358" s="4" t="s">
        <v>186</v>
      </c>
      <c r="O358" s="4" t="s">
        <v>187</v>
      </c>
      <c r="P358" s="4" t="s">
        <v>48</v>
      </c>
      <c r="Q358" s="4">
        <v>4</v>
      </c>
      <c r="R358" s="130">
        <v>10.39</v>
      </c>
      <c r="S358" s="130">
        <f t="shared" si="21"/>
        <v>41.56</v>
      </c>
      <c r="T358" s="130">
        <f t="shared" si="22"/>
        <v>7.480000000000004</v>
      </c>
      <c r="U358" s="130">
        <v>8.52</v>
      </c>
      <c r="V358" s="130">
        <f t="shared" si="23"/>
        <v>34.08</v>
      </c>
      <c r="W358" s="5">
        <v>42448</v>
      </c>
      <c r="X358" s="4" t="s">
        <v>309</v>
      </c>
      <c r="Y358" s="4" t="s">
        <v>310</v>
      </c>
      <c r="Z358" s="4" t="s">
        <v>139</v>
      </c>
      <c r="AA358" s="5">
        <v>42445</v>
      </c>
      <c r="AB358" s="4" t="s">
        <v>1894</v>
      </c>
      <c r="AC358" s="146" t="s">
        <v>2302</v>
      </c>
    </row>
    <row r="359" spans="1:29" s="4" customFormat="1">
      <c r="A359" s="4" t="s">
        <v>27</v>
      </c>
      <c r="B359" s="4" t="s">
        <v>28</v>
      </c>
      <c r="C359" s="4" t="s">
        <v>1876</v>
      </c>
      <c r="D359" s="5">
        <v>42445</v>
      </c>
      <c r="E359" s="5">
        <v>42475</v>
      </c>
      <c r="F359" s="130">
        <v>0</v>
      </c>
      <c r="G359" s="130">
        <v>0</v>
      </c>
      <c r="I359" s="4" t="s">
        <v>30</v>
      </c>
      <c r="K359" s="4" t="s">
        <v>1893</v>
      </c>
      <c r="M359" s="4" t="s">
        <v>32</v>
      </c>
      <c r="N359" s="4" t="s">
        <v>186</v>
      </c>
      <c r="O359" s="4" t="s">
        <v>187</v>
      </c>
      <c r="P359" s="4" t="s">
        <v>48</v>
      </c>
      <c r="Q359" s="4">
        <v>17</v>
      </c>
      <c r="R359" s="130">
        <v>10.39</v>
      </c>
      <c r="S359" s="130">
        <f t="shared" si="21"/>
        <v>176.63</v>
      </c>
      <c r="T359" s="130">
        <f t="shared" si="22"/>
        <v>31.790000000000017</v>
      </c>
      <c r="U359" s="130">
        <v>8.52</v>
      </c>
      <c r="V359" s="130">
        <f t="shared" si="23"/>
        <v>144.84</v>
      </c>
      <c r="W359" s="5">
        <v>42448</v>
      </c>
      <c r="X359" s="4" t="s">
        <v>309</v>
      </c>
      <c r="Y359" s="4" t="s">
        <v>310</v>
      </c>
      <c r="Z359" s="4" t="s">
        <v>139</v>
      </c>
      <c r="AA359" s="5">
        <v>42445</v>
      </c>
      <c r="AB359" s="4" t="s">
        <v>1895</v>
      </c>
      <c r="AC359" s="146" t="s">
        <v>2302</v>
      </c>
    </row>
    <row r="360" spans="1:29" s="4" customFormat="1">
      <c r="A360" s="4" t="s">
        <v>27</v>
      </c>
      <c r="B360" s="4" t="s">
        <v>28</v>
      </c>
      <c r="C360" s="4" t="s">
        <v>1876</v>
      </c>
      <c r="D360" s="5">
        <v>42445</v>
      </c>
      <c r="E360" s="5">
        <v>42475</v>
      </c>
      <c r="F360" s="130">
        <v>0</v>
      </c>
      <c r="G360" s="130">
        <v>0</v>
      </c>
      <c r="I360" s="4" t="s">
        <v>30</v>
      </c>
      <c r="K360" s="4" t="s">
        <v>94</v>
      </c>
      <c r="M360" s="4" t="s">
        <v>32</v>
      </c>
      <c r="N360" s="4" t="s">
        <v>186</v>
      </c>
      <c r="O360" s="4" t="s">
        <v>187</v>
      </c>
      <c r="P360" s="4" t="s">
        <v>48</v>
      </c>
      <c r="Q360" s="4">
        <v>1</v>
      </c>
      <c r="R360" s="130">
        <v>10.39</v>
      </c>
      <c r="S360" s="130">
        <f t="shared" si="21"/>
        <v>10.39</v>
      </c>
      <c r="T360" s="130">
        <f t="shared" si="22"/>
        <v>1.870000000000001</v>
      </c>
      <c r="U360" s="130">
        <v>8.52</v>
      </c>
      <c r="V360" s="130">
        <f t="shared" si="23"/>
        <v>8.52</v>
      </c>
      <c r="W360" s="5">
        <v>42448</v>
      </c>
      <c r="X360" s="4" t="s">
        <v>950</v>
      </c>
      <c r="Y360" s="4" t="s">
        <v>951</v>
      </c>
      <c r="Z360" s="4" t="s">
        <v>51</v>
      </c>
      <c r="AA360" s="5">
        <v>42445</v>
      </c>
      <c r="AB360" s="4" t="s">
        <v>1897</v>
      </c>
      <c r="AC360" s="146" t="s">
        <v>2319</v>
      </c>
    </row>
    <row r="361" spans="1:29" s="4" customFormat="1">
      <c r="A361" s="4" t="s">
        <v>27</v>
      </c>
      <c r="B361" s="4" t="s">
        <v>28</v>
      </c>
      <c r="C361" s="4" t="s">
        <v>1876</v>
      </c>
      <c r="D361" s="5">
        <v>42445</v>
      </c>
      <c r="E361" s="5">
        <v>42475</v>
      </c>
      <c r="F361" s="130">
        <v>0</v>
      </c>
      <c r="G361" s="130">
        <v>0</v>
      </c>
      <c r="I361" s="4" t="s">
        <v>30</v>
      </c>
      <c r="K361" s="4" t="s">
        <v>94</v>
      </c>
      <c r="M361" s="4" t="s">
        <v>32</v>
      </c>
      <c r="N361" s="4" t="s">
        <v>46</v>
      </c>
      <c r="O361" s="4" t="s">
        <v>47</v>
      </c>
      <c r="P361" s="4" t="s">
        <v>48</v>
      </c>
      <c r="Q361" s="4">
        <v>1</v>
      </c>
      <c r="R361" s="130">
        <v>6.5</v>
      </c>
      <c r="S361" s="130">
        <f t="shared" si="21"/>
        <v>6.5</v>
      </c>
      <c r="T361" s="130">
        <f t="shared" si="22"/>
        <v>1.17</v>
      </c>
      <c r="U361" s="130">
        <v>5.33</v>
      </c>
      <c r="V361" s="130">
        <f t="shared" si="23"/>
        <v>5.33</v>
      </c>
      <c r="W361" s="5">
        <v>42448</v>
      </c>
      <c r="X361" s="4" t="s">
        <v>534</v>
      </c>
      <c r="Y361" s="4" t="s">
        <v>535</v>
      </c>
      <c r="Z361" s="4" t="s">
        <v>291</v>
      </c>
      <c r="AA361" s="5">
        <v>42445</v>
      </c>
      <c r="AB361" s="4" t="s">
        <v>1896</v>
      </c>
      <c r="AC361" s="146" t="s">
        <v>2302</v>
      </c>
    </row>
    <row r="362" spans="1:29" s="4" customFormat="1">
      <c r="A362" s="4" t="s">
        <v>27</v>
      </c>
      <c r="B362" s="4" t="s">
        <v>28</v>
      </c>
      <c r="C362" s="4" t="s">
        <v>1903</v>
      </c>
      <c r="D362" s="5">
        <v>42446</v>
      </c>
      <c r="E362" s="5">
        <v>42476</v>
      </c>
      <c r="F362" s="130">
        <v>96.92</v>
      </c>
      <c r="G362" s="130">
        <v>0</v>
      </c>
      <c r="I362" s="4" t="s">
        <v>30</v>
      </c>
      <c r="K362" s="4" t="s">
        <v>1904</v>
      </c>
      <c r="M362" s="4" t="s">
        <v>32</v>
      </c>
      <c r="N362" s="4" t="s">
        <v>172</v>
      </c>
      <c r="O362" s="4" t="s">
        <v>173</v>
      </c>
      <c r="P362" s="4" t="s">
        <v>174</v>
      </c>
      <c r="Q362" s="4">
        <v>1</v>
      </c>
      <c r="R362" s="130">
        <v>7.1</v>
      </c>
      <c r="S362" s="130">
        <f t="shared" si="21"/>
        <v>7.1</v>
      </c>
      <c r="T362" s="130">
        <f t="shared" si="22"/>
        <v>1.2799999999999994</v>
      </c>
      <c r="U362" s="130">
        <v>5.82</v>
      </c>
      <c r="V362" s="130">
        <f t="shared" si="23"/>
        <v>5.82</v>
      </c>
      <c r="W362" s="5">
        <v>42448</v>
      </c>
      <c r="X362" s="4" t="s">
        <v>309</v>
      </c>
      <c r="Y362" s="4" t="s">
        <v>310</v>
      </c>
      <c r="Z362" s="4" t="s">
        <v>139</v>
      </c>
      <c r="AA362" s="5">
        <v>42446</v>
      </c>
      <c r="AB362" s="4" t="s">
        <v>1905</v>
      </c>
      <c r="AC362" s="146" t="s">
        <v>2302</v>
      </c>
    </row>
    <row r="363" spans="1:29" s="4" customFormat="1">
      <c r="A363" s="4" t="s">
        <v>27</v>
      </c>
      <c r="B363" s="4" t="s">
        <v>28</v>
      </c>
      <c r="C363" s="4" t="s">
        <v>1903</v>
      </c>
      <c r="D363" s="5">
        <v>42446</v>
      </c>
      <c r="E363" s="5">
        <v>42476</v>
      </c>
      <c r="F363" s="130">
        <v>0</v>
      </c>
      <c r="G363" s="130">
        <v>0</v>
      </c>
      <c r="I363" s="4" t="s">
        <v>30</v>
      </c>
      <c r="K363" s="4" t="s">
        <v>94</v>
      </c>
      <c r="M363" s="4" t="s">
        <v>32</v>
      </c>
      <c r="N363" s="4" t="s">
        <v>46</v>
      </c>
      <c r="O363" s="4" t="s">
        <v>47</v>
      </c>
      <c r="P363" s="4" t="s">
        <v>48</v>
      </c>
      <c r="Q363" s="4">
        <v>3</v>
      </c>
      <c r="R363" s="130">
        <v>6.5</v>
      </c>
      <c r="S363" s="130">
        <f t="shared" si="21"/>
        <v>19.5</v>
      </c>
      <c r="T363" s="130">
        <f t="shared" si="22"/>
        <v>3.51</v>
      </c>
      <c r="U363" s="130">
        <v>5.33</v>
      </c>
      <c r="V363" s="130">
        <f t="shared" si="23"/>
        <v>15.99</v>
      </c>
      <c r="W363" s="5">
        <v>42448</v>
      </c>
      <c r="X363" s="4" t="s">
        <v>192</v>
      </c>
      <c r="Y363" s="4" t="s">
        <v>193</v>
      </c>
      <c r="Z363" s="4" t="s">
        <v>51</v>
      </c>
      <c r="AA363" s="5">
        <v>42446</v>
      </c>
      <c r="AB363" s="4" t="s">
        <v>1908</v>
      </c>
      <c r="AC363" s="146" t="s">
        <v>2305</v>
      </c>
    </row>
    <row r="364" spans="1:29" s="4" customFormat="1">
      <c r="A364" s="4" t="s">
        <v>27</v>
      </c>
      <c r="B364" s="4" t="s">
        <v>28</v>
      </c>
      <c r="C364" s="4" t="s">
        <v>1903</v>
      </c>
      <c r="D364" s="5">
        <v>42446</v>
      </c>
      <c r="E364" s="5">
        <v>42476</v>
      </c>
      <c r="F364" s="130">
        <v>0</v>
      </c>
      <c r="G364" s="130">
        <v>0</v>
      </c>
      <c r="I364" s="4" t="s">
        <v>30</v>
      </c>
      <c r="K364" s="4" t="s">
        <v>94</v>
      </c>
      <c r="M364" s="4" t="s">
        <v>32</v>
      </c>
      <c r="N364" s="4" t="s">
        <v>46</v>
      </c>
      <c r="O364" s="4" t="s">
        <v>47</v>
      </c>
      <c r="P364" s="4" t="s">
        <v>48</v>
      </c>
      <c r="Q364" s="4">
        <v>5</v>
      </c>
      <c r="R364" s="130">
        <v>6.5</v>
      </c>
      <c r="S364" s="130">
        <f t="shared" si="21"/>
        <v>32.5</v>
      </c>
      <c r="T364" s="130">
        <f t="shared" si="22"/>
        <v>5.85</v>
      </c>
      <c r="U364" s="130">
        <v>5.33</v>
      </c>
      <c r="V364" s="130">
        <f t="shared" si="23"/>
        <v>26.65</v>
      </c>
      <c r="W364" s="5">
        <v>42448</v>
      </c>
      <c r="X364" s="4" t="s">
        <v>192</v>
      </c>
      <c r="Y364" s="4" t="s">
        <v>193</v>
      </c>
      <c r="Z364" s="4" t="s">
        <v>51</v>
      </c>
      <c r="AA364" s="5">
        <v>42446</v>
      </c>
      <c r="AB364" s="4" t="s">
        <v>1908</v>
      </c>
      <c r="AC364" s="146" t="s">
        <v>2305</v>
      </c>
    </row>
    <row r="365" spans="1:29" s="4" customFormat="1">
      <c r="A365" s="4" t="s">
        <v>27</v>
      </c>
      <c r="B365" s="4" t="s">
        <v>28</v>
      </c>
      <c r="C365" s="4" t="s">
        <v>1903</v>
      </c>
      <c r="D365" s="5">
        <v>42446</v>
      </c>
      <c r="E365" s="5">
        <v>42476</v>
      </c>
      <c r="F365" s="130">
        <v>0</v>
      </c>
      <c r="G365" s="130">
        <v>0</v>
      </c>
      <c r="I365" s="4" t="s">
        <v>30</v>
      </c>
      <c r="K365" s="4" t="s">
        <v>1906</v>
      </c>
      <c r="M365" s="4" t="s">
        <v>32</v>
      </c>
      <c r="N365" s="4" t="s">
        <v>172</v>
      </c>
      <c r="O365" s="4" t="s">
        <v>173</v>
      </c>
      <c r="P365" s="4" t="s">
        <v>174</v>
      </c>
      <c r="Q365" s="4">
        <v>1</v>
      </c>
      <c r="R365" s="130">
        <v>7.1</v>
      </c>
      <c r="S365" s="130">
        <f t="shared" si="21"/>
        <v>7.1</v>
      </c>
      <c r="T365" s="130">
        <f t="shared" si="22"/>
        <v>1.2799999999999994</v>
      </c>
      <c r="U365" s="130">
        <v>5.82</v>
      </c>
      <c r="V365" s="130">
        <f t="shared" si="23"/>
        <v>5.82</v>
      </c>
      <c r="W365" s="5">
        <v>42448</v>
      </c>
      <c r="X365" s="4" t="s">
        <v>309</v>
      </c>
      <c r="Y365" s="4" t="s">
        <v>310</v>
      </c>
      <c r="Z365" s="4" t="s">
        <v>139</v>
      </c>
      <c r="AA365" s="5">
        <v>42446</v>
      </c>
      <c r="AB365" s="4" t="s">
        <v>1907</v>
      </c>
      <c r="AC365" s="146" t="s">
        <v>2302</v>
      </c>
    </row>
    <row r="366" spans="1:29" s="4" customFormat="1">
      <c r="A366" s="4" t="s">
        <v>27</v>
      </c>
      <c r="B366" s="4" t="s">
        <v>28</v>
      </c>
      <c r="C366" s="4" t="s">
        <v>1903</v>
      </c>
      <c r="D366" s="5">
        <v>42446</v>
      </c>
      <c r="E366" s="5">
        <v>42476</v>
      </c>
      <c r="F366" s="130">
        <v>0</v>
      </c>
      <c r="G366" s="130">
        <v>0</v>
      </c>
      <c r="I366" s="4" t="s">
        <v>30</v>
      </c>
      <c r="K366" s="4" t="s">
        <v>1911</v>
      </c>
      <c r="M366" s="4" t="s">
        <v>32</v>
      </c>
      <c r="N366" s="4" t="s">
        <v>46</v>
      </c>
      <c r="O366" s="4" t="s">
        <v>47</v>
      </c>
      <c r="P366" s="4" t="s">
        <v>48</v>
      </c>
      <c r="Q366" s="4">
        <v>1</v>
      </c>
      <c r="R366" s="130">
        <v>6.5</v>
      </c>
      <c r="S366" s="130">
        <f t="shared" si="21"/>
        <v>6.5</v>
      </c>
      <c r="T366" s="130">
        <f t="shared" si="22"/>
        <v>1.17</v>
      </c>
      <c r="U366" s="130">
        <v>5.33</v>
      </c>
      <c r="V366" s="130">
        <f t="shared" si="23"/>
        <v>5.33</v>
      </c>
      <c r="W366" s="5">
        <v>42448</v>
      </c>
      <c r="X366" s="4" t="s">
        <v>125</v>
      </c>
      <c r="Y366" s="4" t="s">
        <v>126</v>
      </c>
      <c r="Z366" s="4" t="s">
        <v>51</v>
      </c>
      <c r="AA366" s="5">
        <v>42446</v>
      </c>
      <c r="AB366" s="4" t="s">
        <v>1912</v>
      </c>
      <c r="AC366" s="146" t="s">
        <v>2305</v>
      </c>
    </row>
    <row r="367" spans="1:29" s="4" customFormat="1">
      <c r="A367" s="4" t="s">
        <v>27</v>
      </c>
      <c r="B367" s="4" t="s">
        <v>28</v>
      </c>
      <c r="C367" s="4" t="s">
        <v>1903</v>
      </c>
      <c r="D367" s="5">
        <v>42446</v>
      </c>
      <c r="E367" s="5">
        <v>42476</v>
      </c>
      <c r="F367" s="130">
        <v>0</v>
      </c>
      <c r="G367" s="130">
        <v>0</v>
      </c>
      <c r="I367" s="4" t="s">
        <v>30</v>
      </c>
      <c r="K367" s="4" t="s">
        <v>1909</v>
      </c>
      <c r="M367" s="4" t="s">
        <v>32</v>
      </c>
      <c r="N367" s="4" t="s">
        <v>46</v>
      </c>
      <c r="O367" s="4" t="s">
        <v>47</v>
      </c>
      <c r="P367" s="4" t="s">
        <v>48</v>
      </c>
      <c r="Q367" s="4">
        <v>3</v>
      </c>
      <c r="R367" s="130">
        <v>6.5</v>
      </c>
      <c r="S367" s="130">
        <f t="shared" si="21"/>
        <v>19.5</v>
      </c>
      <c r="T367" s="130">
        <f t="shared" si="22"/>
        <v>3.51</v>
      </c>
      <c r="U367" s="130">
        <v>5.33</v>
      </c>
      <c r="V367" s="130">
        <f t="shared" si="23"/>
        <v>15.99</v>
      </c>
      <c r="W367" s="5">
        <v>42448</v>
      </c>
      <c r="X367" s="4" t="s">
        <v>125</v>
      </c>
      <c r="Y367" s="4" t="s">
        <v>126</v>
      </c>
      <c r="Z367" s="4" t="s">
        <v>51</v>
      </c>
      <c r="AA367" s="5">
        <v>42446</v>
      </c>
      <c r="AB367" s="4" t="s">
        <v>1910</v>
      </c>
      <c r="AC367" s="146" t="s">
        <v>2305</v>
      </c>
    </row>
    <row r="368" spans="1:29" s="4" customFormat="1">
      <c r="A368" s="4" t="s">
        <v>27</v>
      </c>
      <c r="B368" s="4" t="s">
        <v>28</v>
      </c>
      <c r="C368" s="4" t="s">
        <v>1903</v>
      </c>
      <c r="D368" s="5">
        <v>42446</v>
      </c>
      <c r="E368" s="5">
        <v>42476</v>
      </c>
      <c r="F368" s="130">
        <v>0</v>
      </c>
      <c r="G368" s="130">
        <v>0</v>
      </c>
      <c r="I368" s="4" t="s">
        <v>30</v>
      </c>
      <c r="K368" s="4" t="s">
        <v>1913</v>
      </c>
      <c r="M368" s="4" t="s">
        <v>32</v>
      </c>
      <c r="N368" s="4" t="s">
        <v>46</v>
      </c>
      <c r="O368" s="4" t="s">
        <v>47</v>
      </c>
      <c r="P368" s="4" t="s">
        <v>48</v>
      </c>
      <c r="Q368" s="4">
        <v>4</v>
      </c>
      <c r="R368" s="130">
        <v>6.5</v>
      </c>
      <c r="S368" s="130">
        <f t="shared" si="21"/>
        <v>26</v>
      </c>
      <c r="T368" s="130">
        <f t="shared" si="22"/>
        <v>4.68</v>
      </c>
      <c r="U368" s="130">
        <v>5.33</v>
      </c>
      <c r="V368" s="130">
        <f t="shared" si="23"/>
        <v>21.32</v>
      </c>
      <c r="W368" s="5">
        <v>42448</v>
      </c>
      <c r="X368" s="4" t="s">
        <v>125</v>
      </c>
      <c r="Y368" s="4" t="s">
        <v>126</v>
      </c>
      <c r="Z368" s="4" t="s">
        <v>51</v>
      </c>
      <c r="AA368" s="5">
        <v>42446</v>
      </c>
      <c r="AB368" s="4" t="s">
        <v>1914</v>
      </c>
      <c r="AC368" s="146" t="s">
        <v>2305</v>
      </c>
    </row>
    <row r="369" spans="1:29" s="4" customFormat="1">
      <c r="A369" s="4" t="s">
        <v>27</v>
      </c>
      <c r="B369" s="4" t="s">
        <v>28</v>
      </c>
      <c r="C369" s="4" t="s">
        <v>1915</v>
      </c>
      <c r="D369" s="5">
        <v>42446</v>
      </c>
      <c r="E369" s="5">
        <v>42476</v>
      </c>
      <c r="F369" s="130">
        <v>51.12</v>
      </c>
      <c r="G369" s="130">
        <v>0</v>
      </c>
      <c r="I369" s="4" t="s">
        <v>30</v>
      </c>
      <c r="K369" s="4" t="s">
        <v>1916</v>
      </c>
      <c r="M369" s="4" t="s">
        <v>32</v>
      </c>
      <c r="N369" s="4" t="s">
        <v>186</v>
      </c>
      <c r="O369" s="4" t="s">
        <v>187</v>
      </c>
      <c r="P369" s="4" t="s">
        <v>48</v>
      </c>
      <c r="Q369" s="4">
        <v>1</v>
      </c>
      <c r="R369" s="130">
        <v>10.39</v>
      </c>
      <c r="S369" s="130">
        <f t="shared" si="21"/>
        <v>10.39</v>
      </c>
      <c r="T369" s="130">
        <f t="shared" si="22"/>
        <v>1.870000000000001</v>
      </c>
      <c r="U369" s="130">
        <v>8.52</v>
      </c>
      <c r="V369" s="130">
        <f t="shared" si="23"/>
        <v>8.52</v>
      </c>
      <c r="W369" s="5">
        <v>42448</v>
      </c>
      <c r="X369" s="4" t="s">
        <v>1917</v>
      </c>
      <c r="Y369" s="4" t="s">
        <v>1918</v>
      </c>
      <c r="Z369" s="4" t="s">
        <v>139</v>
      </c>
      <c r="AA369" s="5">
        <v>42446</v>
      </c>
      <c r="AB369" s="4" t="s">
        <v>1919</v>
      </c>
      <c r="AC369" s="146" t="s">
        <v>2302</v>
      </c>
    </row>
    <row r="370" spans="1:29" s="4" customFormat="1">
      <c r="A370" s="4" t="s">
        <v>27</v>
      </c>
      <c r="B370" s="4" t="s">
        <v>28</v>
      </c>
      <c r="C370" s="4" t="s">
        <v>1915</v>
      </c>
      <c r="D370" s="5">
        <v>42446</v>
      </c>
      <c r="E370" s="5">
        <v>42476</v>
      </c>
      <c r="F370" s="130">
        <v>0</v>
      </c>
      <c r="G370" s="130">
        <v>0</v>
      </c>
      <c r="I370" s="4" t="s">
        <v>30</v>
      </c>
      <c r="K370" s="4" t="s">
        <v>857</v>
      </c>
      <c r="M370" s="4" t="s">
        <v>32</v>
      </c>
      <c r="N370" s="4" t="s">
        <v>186</v>
      </c>
      <c r="O370" s="4" t="s">
        <v>187</v>
      </c>
      <c r="P370" s="4" t="s">
        <v>48</v>
      </c>
      <c r="Q370" s="4">
        <v>1</v>
      </c>
      <c r="R370" s="130">
        <v>10.39</v>
      </c>
      <c r="S370" s="130">
        <f t="shared" si="21"/>
        <v>10.39</v>
      </c>
      <c r="T370" s="130">
        <f t="shared" si="22"/>
        <v>1.870000000000001</v>
      </c>
      <c r="U370" s="130">
        <v>8.52</v>
      </c>
      <c r="V370" s="130">
        <f t="shared" si="23"/>
        <v>8.52</v>
      </c>
      <c r="W370" s="5">
        <v>42448</v>
      </c>
      <c r="X370" s="4" t="s">
        <v>858</v>
      </c>
      <c r="Y370" s="4" t="s">
        <v>859</v>
      </c>
      <c r="Z370" s="4" t="s">
        <v>38</v>
      </c>
      <c r="AA370" s="5">
        <v>42446</v>
      </c>
      <c r="AB370" s="4" t="s">
        <v>1929</v>
      </c>
      <c r="AC370" s="146" t="s">
        <v>2302</v>
      </c>
    </row>
    <row r="371" spans="1:29" s="4" customFormat="1">
      <c r="A371" s="4" t="s">
        <v>27</v>
      </c>
      <c r="B371" s="4" t="s">
        <v>28</v>
      </c>
      <c r="C371" s="4" t="s">
        <v>1915</v>
      </c>
      <c r="D371" s="5">
        <v>42446</v>
      </c>
      <c r="E371" s="5">
        <v>42476</v>
      </c>
      <c r="F371" s="130">
        <v>0</v>
      </c>
      <c r="G371" s="130">
        <v>0</v>
      </c>
      <c r="I371" s="4" t="s">
        <v>30</v>
      </c>
      <c r="K371" s="4">
        <v>942258500</v>
      </c>
      <c r="M371" s="4" t="s">
        <v>32</v>
      </c>
      <c r="N371" s="4" t="s">
        <v>186</v>
      </c>
      <c r="O371" s="4" t="s">
        <v>187</v>
      </c>
      <c r="P371" s="4" t="s">
        <v>48</v>
      </c>
      <c r="Q371" s="4">
        <v>1</v>
      </c>
      <c r="R371" s="130">
        <v>10.39</v>
      </c>
      <c r="S371" s="130">
        <f t="shared" si="21"/>
        <v>10.39</v>
      </c>
      <c r="T371" s="130">
        <f t="shared" si="22"/>
        <v>1.870000000000001</v>
      </c>
      <c r="U371" s="130">
        <v>8.52</v>
      </c>
      <c r="V371" s="130">
        <f t="shared" si="23"/>
        <v>8.52</v>
      </c>
      <c r="W371" s="5">
        <v>42448</v>
      </c>
      <c r="X371" s="4" t="s">
        <v>1265</v>
      </c>
      <c r="Y371" s="4" t="s">
        <v>1266</v>
      </c>
      <c r="Z371" s="4" t="s">
        <v>568</v>
      </c>
      <c r="AA371" s="5">
        <v>42446</v>
      </c>
      <c r="AB371" s="4" t="s">
        <v>1930</v>
      </c>
      <c r="AC371" s="146" t="s">
        <v>2302</v>
      </c>
    </row>
    <row r="372" spans="1:29" s="4" customFormat="1">
      <c r="A372" s="4" t="s">
        <v>27</v>
      </c>
      <c r="B372" s="4" t="s">
        <v>28</v>
      </c>
      <c r="C372" s="4" t="s">
        <v>1915</v>
      </c>
      <c r="D372" s="5">
        <v>42446</v>
      </c>
      <c r="E372" s="5">
        <v>42476</v>
      </c>
      <c r="F372" s="130">
        <v>0</v>
      </c>
      <c r="G372" s="130">
        <v>0</v>
      </c>
      <c r="I372" s="4" t="s">
        <v>30</v>
      </c>
      <c r="K372" s="4" t="s">
        <v>1924</v>
      </c>
      <c r="M372" s="4" t="s">
        <v>32</v>
      </c>
      <c r="N372" s="4" t="s">
        <v>186</v>
      </c>
      <c r="O372" s="4" t="s">
        <v>187</v>
      </c>
      <c r="P372" s="4" t="s">
        <v>48</v>
      </c>
      <c r="Q372" s="4">
        <v>1</v>
      </c>
      <c r="R372" s="130">
        <v>10.39</v>
      </c>
      <c r="S372" s="130">
        <f t="shared" si="21"/>
        <v>10.39</v>
      </c>
      <c r="T372" s="130">
        <f t="shared" si="22"/>
        <v>1.870000000000001</v>
      </c>
      <c r="U372" s="130">
        <v>8.52</v>
      </c>
      <c r="V372" s="130">
        <f t="shared" si="23"/>
        <v>8.52</v>
      </c>
      <c r="W372" s="5">
        <v>42448</v>
      </c>
      <c r="X372" s="4" t="s">
        <v>1057</v>
      </c>
      <c r="Y372" s="4" t="s">
        <v>1058</v>
      </c>
      <c r="Z372" s="4" t="s">
        <v>38</v>
      </c>
      <c r="AA372" s="5">
        <v>42446</v>
      </c>
      <c r="AB372" s="4" t="s">
        <v>1925</v>
      </c>
      <c r="AC372" s="146" t="s">
        <v>2302</v>
      </c>
    </row>
    <row r="373" spans="1:29" s="4" customFormat="1">
      <c r="A373" s="4" t="s">
        <v>27</v>
      </c>
      <c r="B373" s="4" t="s">
        <v>28</v>
      </c>
      <c r="C373" s="4" t="s">
        <v>1915</v>
      </c>
      <c r="D373" s="5">
        <v>42446</v>
      </c>
      <c r="E373" s="5">
        <v>42476</v>
      </c>
      <c r="F373" s="130">
        <v>0</v>
      </c>
      <c r="G373" s="130">
        <v>0</v>
      </c>
      <c r="I373" s="4" t="s">
        <v>30</v>
      </c>
      <c r="K373" s="4" t="s">
        <v>1920</v>
      </c>
      <c r="M373" s="4" t="s">
        <v>32</v>
      </c>
      <c r="N373" s="4" t="s">
        <v>186</v>
      </c>
      <c r="O373" s="4" t="s">
        <v>187</v>
      </c>
      <c r="P373" s="4" t="s">
        <v>48</v>
      </c>
      <c r="Q373" s="4">
        <v>1</v>
      </c>
      <c r="R373" s="130">
        <v>10.39</v>
      </c>
      <c r="S373" s="130">
        <f t="shared" si="21"/>
        <v>10.39</v>
      </c>
      <c r="T373" s="130">
        <f t="shared" si="22"/>
        <v>1.870000000000001</v>
      </c>
      <c r="U373" s="130">
        <v>8.52</v>
      </c>
      <c r="V373" s="130">
        <f t="shared" si="23"/>
        <v>8.52</v>
      </c>
      <c r="W373" s="5">
        <v>42448</v>
      </c>
      <c r="X373" s="4" t="s">
        <v>1921</v>
      </c>
      <c r="Y373" s="4" t="s">
        <v>1922</v>
      </c>
      <c r="Z373" s="4" t="s">
        <v>38</v>
      </c>
      <c r="AA373" s="5">
        <v>42446</v>
      </c>
      <c r="AB373" s="4" t="s">
        <v>1923</v>
      </c>
      <c r="AC373" s="146" t="s">
        <v>2313</v>
      </c>
    </row>
    <row r="374" spans="1:29" s="4" customFormat="1">
      <c r="A374" s="4" t="s">
        <v>27</v>
      </c>
      <c r="B374" s="4" t="s">
        <v>28</v>
      </c>
      <c r="C374" s="4" t="s">
        <v>1915</v>
      </c>
      <c r="D374" s="5">
        <v>42446</v>
      </c>
      <c r="E374" s="5">
        <v>42476</v>
      </c>
      <c r="F374" s="130">
        <v>0</v>
      </c>
      <c r="G374" s="130">
        <v>0</v>
      </c>
      <c r="I374" s="4" t="s">
        <v>30</v>
      </c>
      <c r="M374" s="4" t="s">
        <v>32</v>
      </c>
      <c r="N374" s="4" t="s">
        <v>186</v>
      </c>
      <c r="O374" s="4" t="s">
        <v>187</v>
      </c>
      <c r="P374" s="4" t="s">
        <v>48</v>
      </c>
      <c r="Q374" s="4">
        <v>1</v>
      </c>
      <c r="R374" s="130">
        <v>10.39</v>
      </c>
      <c r="S374" s="130">
        <f t="shared" si="21"/>
        <v>10.39</v>
      </c>
      <c r="T374" s="130">
        <f t="shared" si="22"/>
        <v>1.870000000000001</v>
      </c>
      <c r="U374" s="130">
        <v>8.52</v>
      </c>
      <c r="V374" s="130">
        <f t="shared" si="23"/>
        <v>8.52</v>
      </c>
      <c r="W374" s="5">
        <v>42448</v>
      </c>
      <c r="X374" s="4" t="s">
        <v>1926</v>
      </c>
      <c r="Y374" s="4" t="s">
        <v>1927</v>
      </c>
      <c r="Z374" s="4" t="s">
        <v>38</v>
      </c>
      <c r="AA374" s="5">
        <v>42446</v>
      </c>
      <c r="AB374" s="4" t="s">
        <v>1928</v>
      </c>
      <c r="AC374" s="146" t="s">
        <v>2302</v>
      </c>
    </row>
    <row r="375" spans="1:29" s="4" customFormat="1">
      <c r="A375" s="4" t="s">
        <v>27</v>
      </c>
      <c r="B375" s="4" t="s">
        <v>28</v>
      </c>
      <c r="C375" s="4" t="s">
        <v>1931</v>
      </c>
      <c r="D375" s="5">
        <v>42447</v>
      </c>
      <c r="E375" s="5">
        <v>42477</v>
      </c>
      <c r="F375" s="130">
        <v>50.56</v>
      </c>
      <c r="G375" s="130">
        <v>0</v>
      </c>
      <c r="I375" s="4" t="s">
        <v>30</v>
      </c>
      <c r="K375" s="4" t="s">
        <v>94</v>
      </c>
      <c r="M375" s="4" t="s">
        <v>32</v>
      </c>
      <c r="N375" s="4" t="s">
        <v>172</v>
      </c>
      <c r="O375" s="4" t="s">
        <v>173</v>
      </c>
      <c r="P375" s="4" t="s">
        <v>174</v>
      </c>
      <c r="Q375" s="4">
        <v>1</v>
      </c>
      <c r="R375" s="130">
        <v>7.1</v>
      </c>
      <c r="S375" s="130">
        <f t="shared" si="21"/>
        <v>7.1</v>
      </c>
      <c r="T375" s="130">
        <f t="shared" si="22"/>
        <v>1.2799999999999994</v>
      </c>
      <c r="U375" s="130">
        <v>5.82</v>
      </c>
      <c r="V375" s="130">
        <f t="shared" si="23"/>
        <v>5.82</v>
      </c>
      <c r="W375" s="5">
        <v>42448</v>
      </c>
      <c r="X375" s="4" t="s">
        <v>130</v>
      </c>
      <c r="Y375" s="4" t="s">
        <v>131</v>
      </c>
      <c r="Z375" s="4" t="s">
        <v>51</v>
      </c>
      <c r="AA375" s="5">
        <v>42447</v>
      </c>
      <c r="AB375" s="4" t="s">
        <v>1932</v>
      </c>
      <c r="AC375" s="146" t="s">
        <v>2306</v>
      </c>
    </row>
    <row r="376" spans="1:29" s="4" customFormat="1">
      <c r="A376" s="4" t="s">
        <v>27</v>
      </c>
      <c r="B376" s="4" t="s">
        <v>28</v>
      </c>
      <c r="C376" s="4" t="s">
        <v>1931</v>
      </c>
      <c r="D376" s="5">
        <v>42447</v>
      </c>
      <c r="E376" s="5">
        <v>42477</v>
      </c>
      <c r="F376" s="130">
        <v>0</v>
      </c>
      <c r="G376" s="130">
        <v>0</v>
      </c>
      <c r="I376" s="4" t="s">
        <v>30</v>
      </c>
      <c r="K376" s="4" t="s">
        <v>94</v>
      </c>
      <c r="M376" s="4" t="s">
        <v>32</v>
      </c>
      <c r="N376" s="4" t="s">
        <v>46</v>
      </c>
      <c r="O376" s="4" t="s">
        <v>47</v>
      </c>
      <c r="P376" s="4" t="s">
        <v>48</v>
      </c>
      <c r="Q376" s="4">
        <v>1</v>
      </c>
      <c r="R376" s="130">
        <v>6.5</v>
      </c>
      <c r="S376" s="130">
        <f t="shared" si="21"/>
        <v>6.5</v>
      </c>
      <c r="T376" s="130">
        <f t="shared" si="22"/>
        <v>1.17</v>
      </c>
      <c r="U376" s="130">
        <v>5.33</v>
      </c>
      <c r="V376" s="130">
        <f t="shared" si="23"/>
        <v>5.33</v>
      </c>
      <c r="W376" s="5">
        <v>42448</v>
      </c>
      <c r="X376" s="4" t="s">
        <v>130</v>
      </c>
      <c r="Y376" s="4" t="s">
        <v>131</v>
      </c>
      <c r="Z376" s="4" t="s">
        <v>51</v>
      </c>
      <c r="AA376" s="5">
        <v>42447</v>
      </c>
      <c r="AB376" s="4" t="s">
        <v>1932</v>
      </c>
      <c r="AC376" s="146" t="s">
        <v>2306</v>
      </c>
    </row>
    <row r="377" spans="1:29" s="4" customFormat="1">
      <c r="A377" s="4" t="s">
        <v>27</v>
      </c>
      <c r="B377" s="4" t="s">
        <v>28</v>
      </c>
      <c r="C377" s="4" t="s">
        <v>1931</v>
      </c>
      <c r="D377" s="5">
        <v>42447</v>
      </c>
      <c r="E377" s="5">
        <v>42477</v>
      </c>
      <c r="F377" s="130">
        <v>0</v>
      </c>
      <c r="G377" s="130">
        <v>0</v>
      </c>
      <c r="I377" s="4" t="s">
        <v>30</v>
      </c>
      <c r="K377" s="4" t="s">
        <v>94</v>
      </c>
      <c r="M377" s="4" t="s">
        <v>32</v>
      </c>
      <c r="N377" s="4" t="s">
        <v>186</v>
      </c>
      <c r="O377" s="4" t="s">
        <v>187</v>
      </c>
      <c r="P377" s="4" t="s">
        <v>48</v>
      </c>
      <c r="Q377" s="4">
        <v>1</v>
      </c>
      <c r="R377" s="130">
        <v>10.39</v>
      </c>
      <c r="S377" s="130">
        <f t="shared" si="21"/>
        <v>10.39</v>
      </c>
      <c r="T377" s="130">
        <f t="shared" si="22"/>
        <v>1.870000000000001</v>
      </c>
      <c r="U377" s="130">
        <v>8.52</v>
      </c>
      <c r="V377" s="130">
        <f t="shared" si="23"/>
        <v>8.52</v>
      </c>
      <c r="W377" s="5">
        <v>42448</v>
      </c>
      <c r="X377" s="4" t="s">
        <v>805</v>
      </c>
      <c r="Y377" s="4" t="s">
        <v>131</v>
      </c>
      <c r="Z377" s="4" t="s">
        <v>51</v>
      </c>
      <c r="AA377" s="5">
        <v>42447</v>
      </c>
      <c r="AB377" s="4" t="s">
        <v>1933</v>
      </c>
      <c r="AC377" s="146" t="s">
        <v>2306</v>
      </c>
    </row>
    <row r="378" spans="1:29" s="4" customFormat="1">
      <c r="A378" s="4" t="s">
        <v>27</v>
      </c>
      <c r="B378" s="4" t="s">
        <v>28</v>
      </c>
      <c r="C378" s="4" t="s">
        <v>1931</v>
      </c>
      <c r="D378" s="5">
        <v>42447</v>
      </c>
      <c r="E378" s="5">
        <v>42477</v>
      </c>
      <c r="F378" s="130">
        <v>0</v>
      </c>
      <c r="G378" s="130">
        <v>0</v>
      </c>
      <c r="I378" s="4" t="s">
        <v>30</v>
      </c>
      <c r="K378" s="4" t="s">
        <v>94</v>
      </c>
      <c r="M378" s="4" t="s">
        <v>32</v>
      </c>
      <c r="N378" s="4" t="s">
        <v>186</v>
      </c>
      <c r="O378" s="4" t="s">
        <v>187</v>
      </c>
      <c r="P378" s="4" t="s">
        <v>48</v>
      </c>
      <c r="Q378" s="4">
        <v>1</v>
      </c>
      <c r="R378" s="130">
        <v>10.39</v>
      </c>
      <c r="S378" s="130">
        <f t="shared" si="21"/>
        <v>10.39</v>
      </c>
      <c r="T378" s="130">
        <f t="shared" si="22"/>
        <v>1.870000000000001</v>
      </c>
      <c r="U378" s="130">
        <v>8.52</v>
      </c>
      <c r="V378" s="130">
        <f t="shared" si="23"/>
        <v>8.52</v>
      </c>
      <c r="W378" s="5">
        <v>42448</v>
      </c>
      <c r="X378" s="4" t="s">
        <v>805</v>
      </c>
      <c r="Y378" s="4" t="s">
        <v>131</v>
      </c>
      <c r="Z378" s="4" t="s">
        <v>51</v>
      </c>
      <c r="AA378" s="5">
        <v>42447</v>
      </c>
      <c r="AB378" s="4" t="s">
        <v>1933</v>
      </c>
      <c r="AC378" s="146" t="s">
        <v>2306</v>
      </c>
    </row>
    <row r="379" spans="1:29" s="4" customFormat="1">
      <c r="A379" s="4" t="s">
        <v>27</v>
      </c>
      <c r="B379" s="4" t="s">
        <v>28</v>
      </c>
      <c r="C379" s="4" t="s">
        <v>1931</v>
      </c>
      <c r="D379" s="5">
        <v>42447</v>
      </c>
      <c r="E379" s="5">
        <v>42477</v>
      </c>
      <c r="F379" s="130">
        <v>0</v>
      </c>
      <c r="G379" s="130">
        <v>0</v>
      </c>
      <c r="I379" s="4" t="s">
        <v>30</v>
      </c>
      <c r="K379" s="4" t="s">
        <v>94</v>
      </c>
      <c r="M379" s="4" t="s">
        <v>32</v>
      </c>
      <c r="N379" s="4" t="s">
        <v>186</v>
      </c>
      <c r="O379" s="4" t="s">
        <v>187</v>
      </c>
      <c r="P379" s="4" t="s">
        <v>48</v>
      </c>
      <c r="Q379" s="4">
        <v>1</v>
      </c>
      <c r="R379" s="130">
        <v>10.39</v>
      </c>
      <c r="S379" s="130">
        <f t="shared" si="21"/>
        <v>10.39</v>
      </c>
      <c r="T379" s="130">
        <f t="shared" si="22"/>
        <v>1.870000000000001</v>
      </c>
      <c r="U379" s="130">
        <v>8.52</v>
      </c>
      <c r="V379" s="130">
        <f t="shared" si="23"/>
        <v>8.52</v>
      </c>
      <c r="W379" s="5">
        <v>42448</v>
      </c>
      <c r="X379" s="4" t="s">
        <v>805</v>
      </c>
      <c r="Y379" s="4" t="s">
        <v>131</v>
      </c>
      <c r="Z379" s="4" t="s">
        <v>51</v>
      </c>
      <c r="AA379" s="5">
        <v>42447</v>
      </c>
      <c r="AB379" s="4" t="s">
        <v>1933</v>
      </c>
      <c r="AC379" s="146" t="s">
        <v>2306</v>
      </c>
    </row>
    <row r="380" spans="1:29" s="4" customFormat="1">
      <c r="A380" s="4" t="s">
        <v>27</v>
      </c>
      <c r="B380" s="4" t="s">
        <v>28</v>
      </c>
      <c r="C380" s="4" t="s">
        <v>1931</v>
      </c>
      <c r="D380" s="5">
        <v>42447</v>
      </c>
      <c r="E380" s="5">
        <v>42477</v>
      </c>
      <c r="F380" s="130">
        <v>0</v>
      </c>
      <c r="G380" s="130">
        <v>0</v>
      </c>
      <c r="I380" s="4" t="s">
        <v>30</v>
      </c>
      <c r="K380" s="4" t="s">
        <v>94</v>
      </c>
      <c r="M380" s="4" t="s">
        <v>32</v>
      </c>
      <c r="N380" s="4" t="s">
        <v>186</v>
      </c>
      <c r="O380" s="4" t="s">
        <v>187</v>
      </c>
      <c r="P380" s="4" t="s">
        <v>48</v>
      </c>
      <c r="Q380" s="4">
        <v>1</v>
      </c>
      <c r="R380" s="130">
        <v>10.39</v>
      </c>
      <c r="S380" s="130">
        <f t="shared" si="21"/>
        <v>10.39</v>
      </c>
      <c r="T380" s="130">
        <f t="shared" si="22"/>
        <v>1.870000000000001</v>
      </c>
      <c r="U380" s="130">
        <v>8.52</v>
      </c>
      <c r="V380" s="130">
        <f t="shared" si="23"/>
        <v>8.52</v>
      </c>
      <c r="W380" s="5">
        <v>42448</v>
      </c>
      <c r="X380" s="4" t="s">
        <v>805</v>
      </c>
      <c r="Y380" s="4" t="s">
        <v>131</v>
      </c>
      <c r="Z380" s="4" t="s">
        <v>51</v>
      </c>
      <c r="AA380" s="5">
        <v>42447</v>
      </c>
      <c r="AB380" s="4" t="s">
        <v>1933</v>
      </c>
      <c r="AC380" s="146" t="s">
        <v>2306</v>
      </c>
    </row>
    <row r="381" spans="1:29" s="4" customFormat="1">
      <c r="A381" s="4" t="s">
        <v>27</v>
      </c>
      <c r="B381" s="4" t="s">
        <v>28</v>
      </c>
      <c r="C381" s="4" t="s">
        <v>1931</v>
      </c>
      <c r="D381" s="5">
        <v>42447</v>
      </c>
      <c r="E381" s="5">
        <v>42477</v>
      </c>
      <c r="F381" s="130">
        <v>0</v>
      </c>
      <c r="G381" s="130">
        <v>0</v>
      </c>
      <c r="I381" s="4" t="s">
        <v>30</v>
      </c>
      <c r="M381" s="4" t="s">
        <v>32</v>
      </c>
      <c r="N381" s="4" t="s">
        <v>46</v>
      </c>
      <c r="O381" s="4" t="s">
        <v>47</v>
      </c>
      <c r="P381" s="4" t="s">
        <v>48</v>
      </c>
      <c r="Q381" s="4">
        <v>1</v>
      </c>
      <c r="R381" s="130">
        <v>6.5</v>
      </c>
      <c r="S381" s="130">
        <f t="shared" si="21"/>
        <v>6.5</v>
      </c>
      <c r="T381" s="130">
        <f t="shared" si="22"/>
        <v>1.17</v>
      </c>
      <c r="U381" s="130">
        <v>5.33</v>
      </c>
      <c r="V381" s="130">
        <f t="shared" si="23"/>
        <v>5.33</v>
      </c>
      <c r="W381" s="5">
        <v>42448</v>
      </c>
      <c r="X381" s="4" t="s">
        <v>387</v>
      </c>
      <c r="Y381" s="4" t="s">
        <v>388</v>
      </c>
      <c r="Z381" s="4" t="s">
        <v>51</v>
      </c>
      <c r="AA381" s="5">
        <v>42447</v>
      </c>
      <c r="AB381" s="4" t="s">
        <v>1934</v>
      </c>
      <c r="AC381" s="146" t="s">
        <v>2304</v>
      </c>
    </row>
    <row r="382" spans="1:29" s="4" customFormat="1">
      <c r="A382" s="4" t="s">
        <v>27</v>
      </c>
      <c r="B382" s="4" t="s">
        <v>28</v>
      </c>
      <c r="C382" s="4" t="s">
        <v>1935</v>
      </c>
      <c r="D382" s="5">
        <v>42447</v>
      </c>
      <c r="E382" s="5">
        <v>42477</v>
      </c>
      <c r="F382" s="130">
        <v>44.66</v>
      </c>
      <c r="G382" s="130">
        <v>0</v>
      </c>
      <c r="I382" s="4" t="s">
        <v>30</v>
      </c>
      <c r="K382" s="4">
        <v>68300569</v>
      </c>
      <c r="M382" s="4" t="s">
        <v>32</v>
      </c>
      <c r="N382" s="4" t="s">
        <v>33</v>
      </c>
      <c r="O382" s="4" t="s">
        <v>34</v>
      </c>
      <c r="P382" s="4" t="s">
        <v>35</v>
      </c>
      <c r="Q382" s="4">
        <v>1</v>
      </c>
      <c r="R382" s="130">
        <v>6.4</v>
      </c>
      <c r="S382" s="130">
        <f t="shared" si="21"/>
        <v>6.4</v>
      </c>
      <c r="T382" s="130">
        <f t="shared" si="22"/>
        <v>1.1500000000000004</v>
      </c>
      <c r="U382" s="130">
        <v>5.25</v>
      </c>
      <c r="V382" s="130">
        <f t="shared" si="23"/>
        <v>5.25</v>
      </c>
      <c r="W382" s="5">
        <v>42448</v>
      </c>
      <c r="X382" s="4" t="s">
        <v>1248</v>
      </c>
      <c r="Y382" s="4" t="s">
        <v>1249</v>
      </c>
      <c r="Z382" s="4" t="s">
        <v>61</v>
      </c>
      <c r="AA382" s="5">
        <v>42447</v>
      </c>
      <c r="AB382" s="4" t="s">
        <v>1936</v>
      </c>
      <c r="AC382" s="146" t="s">
        <v>2302</v>
      </c>
    </row>
    <row r="383" spans="1:29" s="4" customFormat="1">
      <c r="A383" s="4" t="s">
        <v>27</v>
      </c>
      <c r="B383" s="4" t="s">
        <v>28</v>
      </c>
      <c r="C383" s="4" t="s">
        <v>1935</v>
      </c>
      <c r="D383" s="5">
        <v>42447</v>
      </c>
      <c r="E383" s="5">
        <v>42477</v>
      </c>
      <c r="F383" s="130">
        <v>0</v>
      </c>
      <c r="G383" s="130">
        <v>0</v>
      </c>
      <c r="I383" s="4" t="s">
        <v>30</v>
      </c>
      <c r="K383" s="4" t="s">
        <v>94</v>
      </c>
      <c r="M383" s="4" t="s">
        <v>32</v>
      </c>
      <c r="N383" s="4" t="s">
        <v>46</v>
      </c>
      <c r="O383" s="4" t="s">
        <v>47</v>
      </c>
      <c r="P383" s="4" t="s">
        <v>48</v>
      </c>
      <c r="Q383" s="4">
        <v>1</v>
      </c>
      <c r="R383" s="130">
        <v>6.5</v>
      </c>
      <c r="S383" s="130">
        <f t="shared" si="21"/>
        <v>6.5</v>
      </c>
      <c r="T383" s="130">
        <f t="shared" si="22"/>
        <v>1.17</v>
      </c>
      <c r="U383" s="130">
        <v>5.33</v>
      </c>
      <c r="V383" s="130">
        <f t="shared" si="23"/>
        <v>5.33</v>
      </c>
      <c r="W383" s="5">
        <v>42448</v>
      </c>
      <c r="X383" s="4" t="s">
        <v>378</v>
      </c>
      <c r="Y383" s="4" t="s">
        <v>379</v>
      </c>
      <c r="Z383" s="4" t="s">
        <v>291</v>
      </c>
      <c r="AA383" s="5">
        <v>42447</v>
      </c>
      <c r="AB383" s="4" t="s">
        <v>1939</v>
      </c>
      <c r="AC383" s="146" t="s">
        <v>2302</v>
      </c>
    </row>
    <row r="384" spans="1:29" s="4" customFormat="1">
      <c r="A384" s="4" t="s">
        <v>27</v>
      </c>
      <c r="B384" s="4" t="s">
        <v>28</v>
      </c>
      <c r="C384" s="4" t="s">
        <v>1935</v>
      </c>
      <c r="D384" s="5">
        <v>42447</v>
      </c>
      <c r="E384" s="5">
        <v>42477</v>
      </c>
      <c r="F384" s="130">
        <v>0</v>
      </c>
      <c r="G384" s="130">
        <v>0</v>
      </c>
      <c r="I384" s="4" t="s">
        <v>30</v>
      </c>
      <c r="K384" s="4">
        <v>19999999</v>
      </c>
      <c r="M384" s="4" t="s">
        <v>32</v>
      </c>
      <c r="N384" s="4" t="s">
        <v>186</v>
      </c>
      <c r="O384" s="4" t="s">
        <v>187</v>
      </c>
      <c r="P384" s="4" t="s">
        <v>48</v>
      </c>
      <c r="Q384" s="4">
        <v>1</v>
      </c>
      <c r="R384" s="130">
        <v>10.39</v>
      </c>
      <c r="S384" s="130">
        <f t="shared" si="21"/>
        <v>10.39</v>
      </c>
      <c r="T384" s="130">
        <f t="shared" si="22"/>
        <v>1.870000000000001</v>
      </c>
      <c r="U384" s="130">
        <v>8.52</v>
      </c>
      <c r="V384" s="130">
        <f t="shared" si="23"/>
        <v>8.52</v>
      </c>
      <c r="W384" s="5">
        <v>42448</v>
      </c>
      <c r="X384" s="4" t="s">
        <v>54</v>
      </c>
      <c r="Y384" s="4" t="s">
        <v>55</v>
      </c>
      <c r="Z384" s="4" t="s">
        <v>56</v>
      </c>
      <c r="AA384" s="5">
        <v>42447</v>
      </c>
      <c r="AB384" s="4" t="s">
        <v>1940</v>
      </c>
      <c r="AC384" s="146" t="s">
        <v>2302</v>
      </c>
    </row>
    <row r="385" spans="1:29" s="4" customFormat="1">
      <c r="A385" s="4" t="s">
        <v>27</v>
      </c>
      <c r="B385" s="4" t="s">
        <v>28</v>
      </c>
      <c r="C385" s="4" t="s">
        <v>1935</v>
      </c>
      <c r="D385" s="5">
        <v>42447</v>
      </c>
      <c r="E385" s="5">
        <v>42477</v>
      </c>
      <c r="F385" s="130">
        <v>0</v>
      </c>
      <c r="G385" s="130">
        <v>0</v>
      </c>
      <c r="I385" s="4" t="s">
        <v>30</v>
      </c>
      <c r="K385" s="4">
        <v>942256100</v>
      </c>
      <c r="M385" s="4" t="s">
        <v>32</v>
      </c>
      <c r="N385" s="4" t="s">
        <v>186</v>
      </c>
      <c r="O385" s="4" t="s">
        <v>187</v>
      </c>
      <c r="P385" s="4" t="s">
        <v>48</v>
      </c>
      <c r="Q385" s="4">
        <v>1</v>
      </c>
      <c r="R385" s="130">
        <v>10.39</v>
      </c>
      <c r="S385" s="130">
        <f t="shared" si="21"/>
        <v>10.39</v>
      </c>
      <c r="T385" s="130">
        <f t="shared" si="22"/>
        <v>1.870000000000001</v>
      </c>
      <c r="U385" s="130">
        <v>8.52</v>
      </c>
      <c r="V385" s="130">
        <f t="shared" si="23"/>
        <v>8.52</v>
      </c>
      <c r="W385" s="5">
        <v>42448</v>
      </c>
      <c r="X385" s="4" t="s">
        <v>1265</v>
      </c>
      <c r="Y385" s="4" t="s">
        <v>1266</v>
      </c>
      <c r="Z385" s="4" t="s">
        <v>568</v>
      </c>
      <c r="AA385" s="5">
        <v>42447</v>
      </c>
      <c r="AB385" s="4" t="s">
        <v>1937</v>
      </c>
      <c r="AC385" s="146" t="s">
        <v>2302</v>
      </c>
    </row>
    <row r="386" spans="1:29" s="4" customFormat="1">
      <c r="A386" s="4" t="s">
        <v>27</v>
      </c>
      <c r="B386" s="4" t="s">
        <v>28</v>
      </c>
      <c r="C386" s="4" t="s">
        <v>1935</v>
      </c>
      <c r="D386" s="5">
        <v>42447</v>
      </c>
      <c r="E386" s="5">
        <v>42477</v>
      </c>
      <c r="F386" s="130">
        <v>0</v>
      </c>
      <c r="G386" s="130">
        <v>0</v>
      </c>
      <c r="I386" s="4" t="s">
        <v>30</v>
      </c>
      <c r="K386" s="4" t="s">
        <v>94</v>
      </c>
      <c r="M386" s="4" t="s">
        <v>32</v>
      </c>
      <c r="N386" s="4" t="s">
        <v>186</v>
      </c>
      <c r="O386" s="4" t="s">
        <v>187</v>
      </c>
      <c r="P386" s="4" t="s">
        <v>48</v>
      </c>
      <c r="Q386" s="4">
        <v>2</v>
      </c>
      <c r="R386" s="130">
        <v>10.39</v>
      </c>
      <c r="S386" s="130">
        <f t="shared" si="21"/>
        <v>20.78</v>
      </c>
      <c r="T386" s="130">
        <f t="shared" si="22"/>
        <v>3.740000000000002</v>
      </c>
      <c r="U386" s="130">
        <v>8.52</v>
      </c>
      <c r="V386" s="130">
        <f t="shared" si="23"/>
        <v>17.04</v>
      </c>
      <c r="W386" s="5">
        <v>42448</v>
      </c>
      <c r="X386" s="4" t="s">
        <v>1049</v>
      </c>
      <c r="Y386" s="4" t="s">
        <v>1050</v>
      </c>
      <c r="Z386" s="4" t="s">
        <v>78</v>
      </c>
      <c r="AA386" s="5">
        <v>42447</v>
      </c>
      <c r="AB386" s="4" t="s">
        <v>1938</v>
      </c>
      <c r="AC386" s="146" t="s">
        <v>2302</v>
      </c>
    </row>
    <row r="387" spans="1:29" s="4" customFormat="1">
      <c r="A387" s="4" t="s">
        <v>27</v>
      </c>
      <c r="B387" s="4" t="s">
        <v>28</v>
      </c>
      <c r="C387" s="4" t="s">
        <v>1941</v>
      </c>
      <c r="D387" s="5">
        <v>42448</v>
      </c>
      <c r="E387" s="5">
        <v>42478</v>
      </c>
      <c r="F387" s="130">
        <v>5.33</v>
      </c>
      <c r="G387" s="130">
        <v>0</v>
      </c>
      <c r="I387" s="4" t="s">
        <v>30</v>
      </c>
      <c r="K387" s="4">
        <v>68325858</v>
      </c>
      <c r="M387" s="4" t="s">
        <v>32</v>
      </c>
      <c r="N387" s="4" t="s">
        <v>46</v>
      </c>
      <c r="O387" s="4" t="s">
        <v>47</v>
      </c>
      <c r="P387" s="4" t="s">
        <v>48</v>
      </c>
      <c r="Q387" s="4">
        <v>1</v>
      </c>
      <c r="R387" s="130">
        <v>6.5</v>
      </c>
      <c r="S387" s="130">
        <f t="shared" si="21"/>
        <v>6.5</v>
      </c>
      <c r="T387" s="130">
        <f t="shared" si="22"/>
        <v>1.17</v>
      </c>
      <c r="U387" s="130">
        <v>5.33</v>
      </c>
      <c r="V387" s="130">
        <f t="shared" si="23"/>
        <v>5.33</v>
      </c>
      <c r="W387" s="5">
        <v>42448</v>
      </c>
      <c r="X387" s="4" t="s">
        <v>498</v>
      </c>
      <c r="Y387" s="4" t="s">
        <v>499</v>
      </c>
      <c r="Z387" s="4" t="s">
        <v>61</v>
      </c>
      <c r="AA387" s="5">
        <v>42448</v>
      </c>
      <c r="AB387" s="4" t="s">
        <v>1942</v>
      </c>
      <c r="AC387" s="146" t="s">
        <v>2302</v>
      </c>
    </row>
    <row r="388" spans="1:29" s="4" customFormat="1">
      <c r="A388" s="4" t="s">
        <v>27</v>
      </c>
      <c r="B388" s="4" t="s">
        <v>28</v>
      </c>
      <c r="C388" s="4" t="s">
        <v>1943</v>
      </c>
      <c r="D388" s="5">
        <v>42449</v>
      </c>
      <c r="E388" s="5">
        <v>42479</v>
      </c>
      <c r="F388" s="130">
        <v>19.670000000000002</v>
      </c>
      <c r="G388" s="130">
        <v>0</v>
      </c>
      <c r="I388" s="4" t="s">
        <v>30</v>
      </c>
      <c r="K388" s="4">
        <v>68343621</v>
      </c>
      <c r="M388" s="4" t="s">
        <v>32</v>
      </c>
      <c r="N388" s="4" t="s">
        <v>172</v>
      </c>
      <c r="O388" s="4" t="s">
        <v>173</v>
      </c>
      <c r="P388" s="4" t="s">
        <v>174</v>
      </c>
      <c r="Q388" s="4">
        <v>1</v>
      </c>
      <c r="R388" s="130">
        <v>7.1</v>
      </c>
      <c r="S388" s="130">
        <f t="shared" si="21"/>
        <v>7.1</v>
      </c>
      <c r="T388" s="130">
        <f t="shared" si="22"/>
        <v>1.2799999999999994</v>
      </c>
      <c r="U388" s="130">
        <v>5.82</v>
      </c>
      <c r="V388" s="130">
        <f t="shared" si="23"/>
        <v>5.82</v>
      </c>
      <c r="W388" s="5">
        <v>42455</v>
      </c>
      <c r="X388" s="4" t="s">
        <v>556</v>
      </c>
      <c r="Y388" s="4" t="s">
        <v>557</v>
      </c>
      <c r="Z388" s="4" t="s">
        <v>61</v>
      </c>
      <c r="AA388" s="5">
        <v>42449</v>
      </c>
      <c r="AB388" s="4" t="s">
        <v>1944</v>
      </c>
      <c r="AC388" s="146" t="s">
        <v>2302</v>
      </c>
    </row>
    <row r="389" spans="1:29" s="4" customFormat="1">
      <c r="A389" s="4" t="s">
        <v>27</v>
      </c>
      <c r="B389" s="4" t="s">
        <v>28</v>
      </c>
      <c r="C389" s="4" t="s">
        <v>1943</v>
      </c>
      <c r="D389" s="5">
        <v>42449</v>
      </c>
      <c r="E389" s="5">
        <v>42479</v>
      </c>
      <c r="F389" s="130">
        <v>0</v>
      </c>
      <c r="G389" s="130">
        <v>0</v>
      </c>
      <c r="I389" s="4" t="s">
        <v>30</v>
      </c>
      <c r="K389" s="4">
        <v>19999999</v>
      </c>
      <c r="M389" s="4" t="s">
        <v>32</v>
      </c>
      <c r="N389" s="4" t="s">
        <v>46</v>
      </c>
      <c r="O389" s="4" t="s">
        <v>47</v>
      </c>
      <c r="P389" s="4" t="s">
        <v>48</v>
      </c>
      <c r="Q389" s="4">
        <v>1</v>
      </c>
      <c r="R389" s="130">
        <v>6.5</v>
      </c>
      <c r="S389" s="130">
        <f t="shared" si="21"/>
        <v>6.5</v>
      </c>
      <c r="T389" s="130">
        <f t="shared" si="22"/>
        <v>1.17</v>
      </c>
      <c r="U389" s="130">
        <v>5.33</v>
      </c>
      <c r="V389" s="130">
        <f t="shared" si="23"/>
        <v>5.33</v>
      </c>
      <c r="W389" s="5">
        <v>42455</v>
      </c>
      <c r="X389" s="4" t="s">
        <v>54</v>
      </c>
      <c r="Y389" s="4" t="s">
        <v>55</v>
      </c>
      <c r="Z389" s="4" t="s">
        <v>56</v>
      </c>
      <c r="AA389" s="5">
        <v>42449</v>
      </c>
      <c r="AB389" s="4" t="s">
        <v>1945</v>
      </c>
      <c r="AC389" s="146" t="s">
        <v>2302</v>
      </c>
    </row>
    <row r="390" spans="1:29" s="4" customFormat="1">
      <c r="A390" s="4" t="s">
        <v>27</v>
      </c>
      <c r="B390" s="4" t="s">
        <v>28</v>
      </c>
      <c r="C390" s="4" t="s">
        <v>1943</v>
      </c>
      <c r="D390" s="5">
        <v>42449</v>
      </c>
      <c r="E390" s="5">
        <v>42479</v>
      </c>
      <c r="F390" s="130">
        <v>0</v>
      </c>
      <c r="G390" s="130">
        <v>0</v>
      </c>
      <c r="I390" s="4" t="s">
        <v>30</v>
      </c>
      <c r="K390" s="4">
        <v>942444000</v>
      </c>
      <c r="M390" s="4" t="s">
        <v>32</v>
      </c>
      <c r="N390" s="4" t="s">
        <v>186</v>
      </c>
      <c r="O390" s="4" t="s">
        <v>187</v>
      </c>
      <c r="P390" s="4" t="s">
        <v>48</v>
      </c>
      <c r="Q390" s="4">
        <v>1</v>
      </c>
      <c r="R390" s="130">
        <v>10.39</v>
      </c>
      <c r="S390" s="130">
        <f t="shared" si="21"/>
        <v>10.39</v>
      </c>
      <c r="T390" s="130">
        <f t="shared" si="22"/>
        <v>1.870000000000001</v>
      </c>
      <c r="U390" s="130">
        <v>8.52</v>
      </c>
      <c r="V390" s="130">
        <f t="shared" si="23"/>
        <v>8.52</v>
      </c>
      <c r="W390" s="5">
        <v>42455</v>
      </c>
      <c r="X390" s="4" t="s">
        <v>1265</v>
      </c>
      <c r="Y390" s="4" t="s">
        <v>1266</v>
      </c>
      <c r="Z390" s="4" t="s">
        <v>568</v>
      </c>
      <c r="AA390" s="5">
        <v>42449</v>
      </c>
      <c r="AB390" s="4" t="s">
        <v>1946</v>
      </c>
      <c r="AC390" s="146" t="s">
        <v>2302</v>
      </c>
    </row>
    <row r="391" spans="1:29" s="4" customFormat="1">
      <c r="A391" s="4" t="s">
        <v>27</v>
      </c>
      <c r="B391" s="4" t="s">
        <v>28</v>
      </c>
      <c r="C391" s="4" t="s">
        <v>1947</v>
      </c>
      <c r="D391" s="5">
        <v>42450</v>
      </c>
      <c r="E391" s="5">
        <v>42480</v>
      </c>
      <c r="F391" s="130">
        <v>25.56</v>
      </c>
      <c r="G391" s="130">
        <v>0</v>
      </c>
      <c r="I391" s="4" t="s">
        <v>30</v>
      </c>
      <c r="K391" s="4" t="s">
        <v>94</v>
      </c>
      <c r="M391" s="4" t="s">
        <v>32</v>
      </c>
      <c r="N391" s="4" t="s">
        <v>186</v>
      </c>
      <c r="O391" s="4" t="s">
        <v>187</v>
      </c>
      <c r="P391" s="4" t="s">
        <v>48</v>
      </c>
      <c r="Q391" s="4">
        <v>1</v>
      </c>
      <c r="R391" s="130">
        <v>10.39</v>
      </c>
      <c r="S391" s="130">
        <f t="shared" si="21"/>
        <v>10.39</v>
      </c>
      <c r="T391" s="130">
        <f t="shared" si="22"/>
        <v>1.870000000000001</v>
      </c>
      <c r="U391" s="130">
        <v>8.52</v>
      </c>
      <c r="V391" s="130">
        <f t="shared" si="23"/>
        <v>8.52</v>
      </c>
      <c r="W391" s="5">
        <v>42455</v>
      </c>
      <c r="X391" s="4" t="s">
        <v>1008</v>
      </c>
      <c r="Y391" s="4" t="s">
        <v>1009</v>
      </c>
      <c r="Z391" s="4" t="s">
        <v>51</v>
      </c>
      <c r="AA391" s="5">
        <v>42450</v>
      </c>
      <c r="AB391" s="4" t="s">
        <v>1948</v>
      </c>
      <c r="AC391" s="146" t="s">
        <v>2305</v>
      </c>
    </row>
    <row r="392" spans="1:29" s="4" customFormat="1">
      <c r="A392" s="4" t="s">
        <v>27</v>
      </c>
      <c r="B392" s="4" t="s">
        <v>28</v>
      </c>
      <c r="C392" s="4" t="s">
        <v>1947</v>
      </c>
      <c r="D392" s="5">
        <v>42450</v>
      </c>
      <c r="E392" s="5">
        <v>42480</v>
      </c>
      <c r="F392" s="130">
        <v>0</v>
      </c>
      <c r="G392" s="130">
        <v>0</v>
      </c>
      <c r="I392" s="4" t="s">
        <v>30</v>
      </c>
      <c r="K392" s="4" t="s">
        <v>1949</v>
      </c>
      <c r="M392" s="4" t="s">
        <v>32</v>
      </c>
      <c r="N392" s="4" t="s">
        <v>186</v>
      </c>
      <c r="O392" s="4" t="s">
        <v>187</v>
      </c>
      <c r="P392" s="4" t="s">
        <v>48</v>
      </c>
      <c r="Q392" s="4">
        <v>1</v>
      </c>
      <c r="R392" s="130">
        <v>10.39</v>
      </c>
      <c r="S392" s="130">
        <f t="shared" si="21"/>
        <v>10.39</v>
      </c>
      <c r="T392" s="130">
        <f t="shared" si="22"/>
        <v>1.870000000000001</v>
      </c>
      <c r="U392" s="130">
        <v>8.52</v>
      </c>
      <c r="V392" s="130">
        <f t="shared" si="23"/>
        <v>8.52</v>
      </c>
      <c r="W392" s="5">
        <v>42455</v>
      </c>
      <c r="X392" s="4" t="s">
        <v>125</v>
      </c>
      <c r="Y392" s="4" t="s">
        <v>126</v>
      </c>
      <c r="Z392" s="4" t="s">
        <v>51</v>
      </c>
      <c r="AA392" s="5">
        <v>42450</v>
      </c>
      <c r="AB392" s="4" t="s">
        <v>1950</v>
      </c>
      <c r="AC392" s="146" t="s">
        <v>2305</v>
      </c>
    </row>
    <row r="393" spans="1:29" s="4" customFormat="1">
      <c r="A393" s="4" t="s">
        <v>27</v>
      </c>
      <c r="B393" s="4" t="s">
        <v>28</v>
      </c>
      <c r="C393" s="4" t="s">
        <v>1947</v>
      </c>
      <c r="D393" s="5">
        <v>42450</v>
      </c>
      <c r="E393" s="5">
        <v>42480</v>
      </c>
      <c r="F393" s="130">
        <v>0</v>
      </c>
      <c r="G393" s="130">
        <v>0</v>
      </c>
      <c r="I393" s="4" t="s">
        <v>30</v>
      </c>
      <c r="K393" s="4" t="s">
        <v>1951</v>
      </c>
      <c r="M393" s="4" t="s">
        <v>32</v>
      </c>
      <c r="N393" s="4" t="s">
        <v>186</v>
      </c>
      <c r="O393" s="4" t="s">
        <v>187</v>
      </c>
      <c r="P393" s="4" t="s">
        <v>48</v>
      </c>
      <c r="Q393" s="4">
        <v>1</v>
      </c>
      <c r="R393" s="130">
        <v>10.39</v>
      </c>
      <c r="S393" s="130">
        <f t="shared" si="21"/>
        <v>10.39</v>
      </c>
      <c r="T393" s="130">
        <f t="shared" si="22"/>
        <v>1.870000000000001</v>
      </c>
      <c r="U393" s="130">
        <v>8.52</v>
      </c>
      <c r="V393" s="130">
        <f t="shared" si="23"/>
        <v>8.52</v>
      </c>
      <c r="W393" s="5">
        <v>42455</v>
      </c>
      <c r="X393" s="4" t="s">
        <v>125</v>
      </c>
      <c r="Y393" s="4" t="s">
        <v>126</v>
      </c>
      <c r="Z393" s="4" t="s">
        <v>51</v>
      </c>
      <c r="AA393" s="5">
        <v>42450</v>
      </c>
      <c r="AB393" s="4" t="s">
        <v>1952</v>
      </c>
      <c r="AC393" s="146" t="s">
        <v>2305</v>
      </c>
    </row>
    <row r="394" spans="1:29" s="4" customFormat="1">
      <c r="A394" s="4" t="s">
        <v>27</v>
      </c>
      <c r="B394" s="4" t="s">
        <v>28</v>
      </c>
      <c r="C394" s="4" t="s">
        <v>1953</v>
      </c>
      <c r="D394" s="5">
        <v>42450</v>
      </c>
      <c r="E394" s="5">
        <v>42480</v>
      </c>
      <c r="F394" s="130">
        <v>171.57</v>
      </c>
      <c r="G394" s="130">
        <v>0</v>
      </c>
      <c r="I394" s="4" t="s">
        <v>30</v>
      </c>
      <c r="K394" s="4">
        <v>68347452</v>
      </c>
      <c r="M394" s="4" t="s">
        <v>32</v>
      </c>
      <c r="N394" s="4" t="s">
        <v>46</v>
      </c>
      <c r="O394" s="4" t="s">
        <v>47</v>
      </c>
      <c r="P394" s="4" t="s">
        <v>48</v>
      </c>
      <c r="Q394" s="4">
        <v>1</v>
      </c>
      <c r="R394" s="130">
        <v>6.5</v>
      </c>
      <c r="S394" s="130">
        <f t="shared" si="21"/>
        <v>6.5</v>
      </c>
      <c r="T394" s="130">
        <f t="shared" si="22"/>
        <v>1.17</v>
      </c>
      <c r="U394" s="130">
        <v>5.33</v>
      </c>
      <c r="V394" s="130">
        <f t="shared" si="23"/>
        <v>5.33</v>
      </c>
      <c r="W394" s="5">
        <v>42455</v>
      </c>
      <c r="X394" s="4" t="s">
        <v>59</v>
      </c>
      <c r="Y394" s="4" t="s">
        <v>60</v>
      </c>
      <c r="Z394" s="4" t="s">
        <v>61</v>
      </c>
      <c r="AA394" s="5">
        <v>42450</v>
      </c>
      <c r="AB394" s="4" t="s">
        <v>1954</v>
      </c>
      <c r="AC394" s="146" t="s">
        <v>2302</v>
      </c>
    </row>
    <row r="395" spans="1:29" s="4" customFormat="1">
      <c r="A395" s="4" t="s">
        <v>27</v>
      </c>
      <c r="B395" s="4" t="s">
        <v>28</v>
      </c>
      <c r="C395" s="4" t="s">
        <v>1953</v>
      </c>
      <c r="D395" s="5">
        <v>42450</v>
      </c>
      <c r="E395" s="5">
        <v>42480</v>
      </c>
      <c r="F395" s="130">
        <v>0</v>
      </c>
      <c r="G395" s="130">
        <v>0</v>
      </c>
      <c r="I395" s="4" t="s">
        <v>30</v>
      </c>
      <c r="K395" s="4" t="s">
        <v>857</v>
      </c>
      <c r="M395" s="4" t="s">
        <v>32</v>
      </c>
      <c r="N395" s="4" t="s">
        <v>186</v>
      </c>
      <c r="O395" s="4" t="s">
        <v>187</v>
      </c>
      <c r="P395" s="4" t="s">
        <v>48</v>
      </c>
      <c r="Q395" s="4">
        <v>2</v>
      </c>
      <c r="R395" s="130">
        <v>10.39</v>
      </c>
      <c r="S395" s="130">
        <f t="shared" si="21"/>
        <v>20.78</v>
      </c>
      <c r="T395" s="130">
        <f t="shared" si="22"/>
        <v>3.740000000000002</v>
      </c>
      <c r="U395" s="130">
        <v>8.52</v>
      </c>
      <c r="V395" s="130">
        <f t="shared" si="23"/>
        <v>17.04</v>
      </c>
      <c r="W395" s="5">
        <v>42455</v>
      </c>
      <c r="X395" s="4" t="s">
        <v>49</v>
      </c>
      <c r="Y395" s="4" t="s">
        <v>50</v>
      </c>
      <c r="Z395" s="4" t="s">
        <v>51</v>
      </c>
      <c r="AA395" s="5">
        <v>42450</v>
      </c>
      <c r="AB395" s="4" t="s">
        <v>1979</v>
      </c>
      <c r="AC395" s="146" t="s">
        <v>2304</v>
      </c>
    </row>
    <row r="396" spans="1:29" s="4" customFormat="1">
      <c r="A396" s="4" t="s">
        <v>27</v>
      </c>
      <c r="B396" s="4" t="s">
        <v>28</v>
      </c>
      <c r="C396" s="4" t="s">
        <v>1953</v>
      </c>
      <c r="D396" s="5">
        <v>42450</v>
      </c>
      <c r="E396" s="5">
        <v>42480</v>
      </c>
      <c r="F396" s="130">
        <v>0</v>
      </c>
      <c r="G396" s="130">
        <v>0</v>
      </c>
      <c r="I396" s="4" t="s">
        <v>30</v>
      </c>
      <c r="K396" s="4" t="s">
        <v>94</v>
      </c>
      <c r="M396" s="4" t="s">
        <v>32</v>
      </c>
      <c r="N396" s="4" t="s">
        <v>186</v>
      </c>
      <c r="O396" s="4" t="s">
        <v>187</v>
      </c>
      <c r="P396" s="4" t="s">
        <v>48</v>
      </c>
      <c r="Q396" s="4">
        <v>1</v>
      </c>
      <c r="R396" s="130">
        <v>10.39</v>
      </c>
      <c r="S396" s="130">
        <f t="shared" si="21"/>
        <v>10.39</v>
      </c>
      <c r="T396" s="130">
        <f t="shared" si="22"/>
        <v>1.870000000000001</v>
      </c>
      <c r="U396" s="130">
        <v>8.52</v>
      </c>
      <c r="V396" s="130">
        <f t="shared" si="23"/>
        <v>8.52</v>
      </c>
      <c r="W396" s="5">
        <v>42455</v>
      </c>
      <c r="X396" s="4" t="s">
        <v>1008</v>
      </c>
      <c r="Y396" s="4" t="s">
        <v>1009</v>
      </c>
      <c r="Z396" s="4" t="s">
        <v>51</v>
      </c>
      <c r="AA396" s="5">
        <v>42450</v>
      </c>
      <c r="AB396" s="4" t="s">
        <v>1972</v>
      </c>
      <c r="AC396" s="146" t="s">
        <v>2305</v>
      </c>
    </row>
    <row r="397" spans="1:29" s="4" customFormat="1">
      <c r="A397" s="4" t="s">
        <v>27</v>
      </c>
      <c r="B397" s="4" t="s">
        <v>28</v>
      </c>
      <c r="C397" s="4" t="s">
        <v>1953</v>
      </c>
      <c r="D397" s="5">
        <v>42450</v>
      </c>
      <c r="E397" s="5">
        <v>42480</v>
      </c>
      <c r="F397" s="130">
        <v>0</v>
      </c>
      <c r="G397" s="130">
        <v>0</v>
      </c>
      <c r="I397" s="4" t="s">
        <v>30</v>
      </c>
      <c r="K397" s="4" t="s">
        <v>94</v>
      </c>
      <c r="M397" s="4" t="s">
        <v>32</v>
      </c>
      <c r="N397" s="4" t="s">
        <v>46</v>
      </c>
      <c r="O397" s="4" t="s">
        <v>47</v>
      </c>
      <c r="P397" s="4" t="s">
        <v>48</v>
      </c>
      <c r="Q397" s="4">
        <v>1</v>
      </c>
      <c r="R397" s="130">
        <v>6.5</v>
      </c>
      <c r="S397" s="130">
        <f t="shared" si="21"/>
        <v>6.5</v>
      </c>
      <c r="T397" s="130">
        <f t="shared" si="22"/>
        <v>1.17</v>
      </c>
      <c r="U397" s="130">
        <v>5.33</v>
      </c>
      <c r="V397" s="130">
        <f t="shared" si="23"/>
        <v>5.33</v>
      </c>
      <c r="W397" s="5">
        <v>42455</v>
      </c>
      <c r="X397" s="4" t="s">
        <v>95</v>
      </c>
      <c r="Y397" s="4" t="s">
        <v>96</v>
      </c>
      <c r="Z397" s="4" t="s">
        <v>78</v>
      </c>
      <c r="AA397" s="5">
        <v>42450</v>
      </c>
      <c r="AB397" s="4" t="s">
        <v>1961</v>
      </c>
      <c r="AC397" s="146" t="s">
        <v>2302</v>
      </c>
    </row>
    <row r="398" spans="1:29" s="4" customFormat="1">
      <c r="A398" s="4" t="s">
        <v>27</v>
      </c>
      <c r="B398" s="4" t="s">
        <v>28</v>
      </c>
      <c r="C398" s="4" t="s">
        <v>1953</v>
      </c>
      <c r="D398" s="5">
        <v>42450</v>
      </c>
      <c r="E398" s="5">
        <v>42480</v>
      </c>
      <c r="F398" s="130">
        <v>0</v>
      </c>
      <c r="G398" s="130">
        <v>0</v>
      </c>
      <c r="I398" s="4" t="s">
        <v>30</v>
      </c>
      <c r="K398" s="4" t="s">
        <v>94</v>
      </c>
      <c r="M398" s="4" t="s">
        <v>32</v>
      </c>
      <c r="N398" s="4" t="s">
        <v>46</v>
      </c>
      <c r="O398" s="4" t="s">
        <v>47</v>
      </c>
      <c r="P398" s="4" t="s">
        <v>48</v>
      </c>
      <c r="Q398" s="4">
        <v>1</v>
      </c>
      <c r="R398" s="130">
        <v>6.5</v>
      </c>
      <c r="S398" s="130">
        <f t="shared" si="21"/>
        <v>6.5</v>
      </c>
      <c r="T398" s="130">
        <f t="shared" si="22"/>
        <v>1.17</v>
      </c>
      <c r="U398" s="130">
        <v>5.33</v>
      </c>
      <c r="V398" s="130">
        <f t="shared" si="23"/>
        <v>5.33</v>
      </c>
      <c r="W398" s="5">
        <v>42455</v>
      </c>
      <c r="X398" s="4" t="s">
        <v>95</v>
      </c>
      <c r="Y398" s="4" t="s">
        <v>96</v>
      </c>
      <c r="Z398" s="4" t="s">
        <v>78</v>
      </c>
      <c r="AA398" s="5">
        <v>42450</v>
      </c>
      <c r="AB398" s="4" t="s">
        <v>1962</v>
      </c>
      <c r="AC398" s="146" t="s">
        <v>2302</v>
      </c>
    </row>
    <row r="399" spans="1:29" s="4" customFormat="1">
      <c r="A399" s="4" t="s">
        <v>27</v>
      </c>
      <c r="B399" s="4" t="s">
        <v>28</v>
      </c>
      <c r="C399" s="4" t="s">
        <v>1953</v>
      </c>
      <c r="D399" s="5">
        <v>42450</v>
      </c>
      <c r="E399" s="5">
        <v>42480</v>
      </c>
      <c r="F399" s="130">
        <v>0</v>
      </c>
      <c r="G399" s="130">
        <v>0</v>
      </c>
      <c r="I399" s="4" t="s">
        <v>30</v>
      </c>
      <c r="K399" s="4" t="s">
        <v>94</v>
      </c>
      <c r="M399" s="4" t="s">
        <v>32</v>
      </c>
      <c r="N399" s="4" t="s">
        <v>46</v>
      </c>
      <c r="O399" s="4" t="s">
        <v>47</v>
      </c>
      <c r="P399" s="4" t="s">
        <v>48</v>
      </c>
      <c r="Q399" s="4">
        <v>1</v>
      </c>
      <c r="R399" s="130">
        <v>6.5</v>
      </c>
      <c r="S399" s="130">
        <f t="shared" si="21"/>
        <v>6.5</v>
      </c>
      <c r="T399" s="130">
        <f t="shared" si="22"/>
        <v>1.17</v>
      </c>
      <c r="U399" s="130">
        <v>5.33</v>
      </c>
      <c r="V399" s="130">
        <f t="shared" si="23"/>
        <v>5.33</v>
      </c>
      <c r="W399" s="5">
        <v>42455</v>
      </c>
      <c r="X399" s="4" t="s">
        <v>95</v>
      </c>
      <c r="Y399" s="4" t="s">
        <v>96</v>
      </c>
      <c r="Z399" s="4" t="s">
        <v>78</v>
      </c>
      <c r="AA399" s="5">
        <v>42450</v>
      </c>
      <c r="AB399" s="4" t="s">
        <v>1963</v>
      </c>
      <c r="AC399" s="146" t="s">
        <v>2302</v>
      </c>
    </row>
    <row r="400" spans="1:29" s="4" customFormat="1">
      <c r="A400" s="4" t="s">
        <v>27</v>
      </c>
      <c r="B400" s="4" t="s">
        <v>28</v>
      </c>
      <c r="C400" s="4" t="s">
        <v>1953</v>
      </c>
      <c r="D400" s="5">
        <v>42450</v>
      </c>
      <c r="E400" s="5">
        <v>42480</v>
      </c>
      <c r="F400" s="130">
        <v>0</v>
      </c>
      <c r="G400" s="130">
        <v>0</v>
      </c>
      <c r="I400" s="4" t="s">
        <v>30</v>
      </c>
      <c r="K400" s="4" t="s">
        <v>94</v>
      </c>
      <c r="M400" s="4" t="s">
        <v>32</v>
      </c>
      <c r="N400" s="4" t="s">
        <v>46</v>
      </c>
      <c r="O400" s="4" t="s">
        <v>47</v>
      </c>
      <c r="P400" s="4" t="s">
        <v>48</v>
      </c>
      <c r="Q400" s="4">
        <v>1</v>
      </c>
      <c r="R400" s="130">
        <v>6.5</v>
      </c>
      <c r="S400" s="130">
        <f t="shared" si="21"/>
        <v>6.5</v>
      </c>
      <c r="T400" s="130">
        <f t="shared" si="22"/>
        <v>1.17</v>
      </c>
      <c r="U400" s="130">
        <v>5.33</v>
      </c>
      <c r="V400" s="130">
        <f t="shared" si="23"/>
        <v>5.33</v>
      </c>
      <c r="W400" s="5">
        <v>42455</v>
      </c>
      <c r="X400" s="4" t="s">
        <v>95</v>
      </c>
      <c r="Y400" s="4" t="s">
        <v>96</v>
      </c>
      <c r="Z400" s="4" t="s">
        <v>78</v>
      </c>
      <c r="AA400" s="5">
        <v>42450</v>
      </c>
      <c r="AB400" s="4" t="s">
        <v>1964</v>
      </c>
      <c r="AC400" s="146" t="s">
        <v>2302</v>
      </c>
    </row>
    <row r="401" spans="1:29" s="4" customFormat="1">
      <c r="A401" s="4" t="s">
        <v>27</v>
      </c>
      <c r="B401" s="4" t="s">
        <v>28</v>
      </c>
      <c r="C401" s="4" t="s">
        <v>1953</v>
      </c>
      <c r="D401" s="5">
        <v>42450</v>
      </c>
      <c r="E401" s="5">
        <v>42480</v>
      </c>
      <c r="F401" s="130">
        <v>0</v>
      </c>
      <c r="G401" s="130">
        <v>0</v>
      </c>
      <c r="I401" s="4" t="s">
        <v>30</v>
      </c>
      <c r="K401" s="4" t="s">
        <v>94</v>
      </c>
      <c r="M401" s="4" t="s">
        <v>32</v>
      </c>
      <c r="N401" s="4" t="s">
        <v>46</v>
      </c>
      <c r="O401" s="4" t="s">
        <v>47</v>
      </c>
      <c r="P401" s="4" t="s">
        <v>48</v>
      </c>
      <c r="Q401" s="4">
        <v>1</v>
      </c>
      <c r="R401" s="130">
        <v>6.5</v>
      </c>
      <c r="S401" s="130">
        <f t="shared" si="21"/>
        <v>6.5</v>
      </c>
      <c r="T401" s="130">
        <f t="shared" si="22"/>
        <v>1.17</v>
      </c>
      <c r="U401" s="130">
        <v>5.33</v>
      </c>
      <c r="V401" s="130">
        <f t="shared" si="23"/>
        <v>5.33</v>
      </c>
      <c r="W401" s="5">
        <v>42455</v>
      </c>
      <c r="X401" s="4" t="s">
        <v>95</v>
      </c>
      <c r="Y401" s="4" t="s">
        <v>96</v>
      </c>
      <c r="Z401" s="4" t="s">
        <v>78</v>
      </c>
      <c r="AA401" s="5">
        <v>42450</v>
      </c>
      <c r="AB401" s="4" t="s">
        <v>1965</v>
      </c>
      <c r="AC401" s="146" t="s">
        <v>2302</v>
      </c>
    </row>
    <row r="402" spans="1:29" s="4" customFormat="1">
      <c r="A402" s="4" t="s">
        <v>27</v>
      </c>
      <c r="B402" s="4" t="s">
        <v>28</v>
      </c>
      <c r="C402" s="4" t="s">
        <v>1953</v>
      </c>
      <c r="D402" s="5">
        <v>42450</v>
      </c>
      <c r="E402" s="5">
        <v>42480</v>
      </c>
      <c r="F402" s="130">
        <v>0</v>
      </c>
      <c r="G402" s="130">
        <v>0</v>
      </c>
      <c r="I402" s="4" t="s">
        <v>30</v>
      </c>
      <c r="K402" s="4" t="s">
        <v>94</v>
      </c>
      <c r="M402" s="4" t="s">
        <v>32</v>
      </c>
      <c r="N402" s="4" t="s">
        <v>46</v>
      </c>
      <c r="O402" s="4" t="s">
        <v>47</v>
      </c>
      <c r="P402" s="4" t="s">
        <v>48</v>
      </c>
      <c r="Q402" s="4">
        <v>1</v>
      </c>
      <c r="R402" s="130">
        <v>6.5</v>
      </c>
      <c r="S402" s="130">
        <f t="shared" si="21"/>
        <v>6.5</v>
      </c>
      <c r="T402" s="130">
        <f t="shared" si="22"/>
        <v>1.17</v>
      </c>
      <c r="U402" s="130">
        <v>5.33</v>
      </c>
      <c r="V402" s="130">
        <f t="shared" si="23"/>
        <v>5.33</v>
      </c>
      <c r="W402" s="5">
        <v>42455</v>
      </c>
      <c r="X402" s="4" t="s">
        <v>95</v>
      </c>
      <c r="Y402" s="4" t="s">
        <v>96</v>
      </c>
      <c r="Z402" s="4" t="s">
        <v>78</v>
      </c>
      <c r="AA402" s="5">
        <v>42450</v>
      </c>
      <c r="AB402" s="4" t="s">
        <v>1966</v>
      </c>
      <c r="AC402" s="146" t="s">
        <v>2302</v>
      </c>
    </row>
    <row r="403" spans="1:29" s="4" customFormat="1">
      <c r="A403" s="4" t="s">
        <v>27</v>
      </c>
      <c r="B403" s="4" t="s">
        <v>28</v>
      </c>
      <c r="C403" s="4" t="s">
        <v>1953</v>
      </c>
      <c r="D403" s="5">
        <v>42450</v>
      </c>
      <c r="E403" s="5">
        <v>42480</v>
      </c>
      <c r="F403" s="130">
        <v>0</v>
      </c>
      <c r="G403" s="130">
        <v>0</v>
      </c>
      <c r="I403" s="4" t="s">
        <v>30</v>
      </c>
      <c r="K403" s="4" t="s">
        <v>94</v>
      </c>
      <c r="M403" s="4" t="s">
        <v>32</v>
      </c>
      <c r="N403" s="4" t="s">
        <v>46</v>
      </c>
      <c r="O403" s="4" t="s">
        <v>47</v>
      </c>
      <c r="P403" s="4" t="s">
        <v>48</v>
      </c>
      <c r="Q403" s="4">
        <v>1</v>
      </c>
      <c r="R403" s="130">
        <v>6.5</v>
      </c>
      <c r="S403" s="130">
        <f t="shared" si="21"/>
        <v>6.5</v>
      </c>
      <c r="T403" s="130">
        <f t="shared" si="22"/>
        <v>1.17</v>
      </c>
      <c r="U403" s="130">
        <v>5.33</v>
      </c>
      <c r="V403" s="130">
        <f t="shared" si="23"/>
        <v>5.33</v>
      </c>
      <c r="W403" s="5">
        <v>42455</v>
      </c>
      <c r="X403" s="4" t="s">
        <v>95</v>
      </c>
      <c r="Y403" s="4" t="s">
        <v>96</v>
      </c>
      <c r="Z403" s="4" t="s">
        <v>78</v>
      </c>
      <c r="AA403" s="5">
        <v>42450</v>
      </c>
      <c r="AB403" s="4" t="s">
        <v>1967</v>
      </c>
      <c r="AC403" s="146" t="s">
        <v>2302</v>
      </c>
    </row>
    <row r="404" spans="1:29" s="4" customFormat="1">
      <c r="A404" s="4" t="s">
        <v>27</v>
      </c>
      <c r="B404" s="4" t="s">
        <v>28</v>
      </c>
      <c r="C404" s="4" t="s">
        <v>1953</v>
      </c>
      <c r="D404" s="5">
        <v>42450</v>
      </c>
      <c r="E404" s="5">
        <v>42480</v>
      </c>
      <c r="F404" s="130">
        <v>0</v>
      </c>
      <c r="G404" s="130">
        <v>0</v>
      </c>
      <c r="I404" s="4" t="s">
        <v>30</v>
      </c>
      <c r="K404" s="4" t="s">
        <v>94</v>
      </c>
      <c r="M404" s="4" t="s">
        <v>32</v>
      </c>
      <c r="N404" s="4" t="s">
        <v>46</v>
      </c>
      <c r="O404" s="4" t="s">
        <v>47</v>
      </c>
      <c r="P404" s="4" t="s">
        <v>48</v>
      </c>
      <c r="Q404" s="4">
        <v>1</v>
      </c>
      <c r="R404" s="130">
        <v>6.5</v>
      </c>
      <c r="S404" s="130">
        <f t="shared" si="21"/>
        <v>6.5</v>
      </c>
      <c r="T404" s="130">
        <f t="shared" si="22"/>
        <v>1.17</v>
      </c>
      <c r="U404" s="130">
        <v>5.33</v>
      </c>
      <c r="V404" s="130">
        <f t="shared" si="23"/>
        <v>5.33</v>
      </c>
      <c r="W404" s="5">
        <v>42455</v>
      </c>
      <c r="X404" s="4" t="s">
        <v>95</v>
      </c>
      <c r="Y404" s="4" t="s">
        <v>96</v>
      </c>
      <c r="Z404" s="4" t="s">
        <v>78</v>
      </c>
      <c r="AA404" s="5">
        <v>42450</v>
      </c>
      <c r="AB404" s="4" t="s">
        <v>1968</v>
      </c>
      <c r="AC404" s="146" t="s">
        <v>2302</v>
      </c>
    </row>
    <row r="405" spans="1:29" s="4" customFormat="1">
      <c r="A405" s="4" t="s">
        <v>27</v>
      </c>
      <c r="B405" s="4" t="s">
        <v>28</v>
      </c>
      <c r="C405" s="4" t="s">
        <v>1953</v>
      </c>
      <c r="D405" s="5">
        <v>42450</v>
      </c>
      <c r="E405" s="5">
        <v>42480</v>
      </c>
      <c r="F405" s="130">
        <v>0</v>
      </c>
      <c r="G405" s="130">
        <v>0</v>
      </c>
      <c r="I405" s="4" t="s">
        <v>30</v>
      </c>
      <c r="K405" s="4" t="s">
        <v>94</v>
      </c>
      <c r="M405" s="4" t="s">
        <v>32</v>
      </c>
      <c r="N405" s="4" t="s">
        <v>46</v>
      </c>
      <c r="O405" s="4" t="s">
        <v>47</v>
      </c>
      <c r="P405" s="4" t="s">
        <v>48</v>
      </c>
      <c r="Q405" s="4">
        <v>1</v>
      </c>
      <c r="R405" s="130">
        <v>6.5</v>
      </c>
      <c r="S405" s="130">
        <f t="shared" si="21"/>
        <v>6.5</v>
      </c>
      <c r="T405" s="130">
        <f t="shared" si="22"/>
        <v>1.17</v>
      </c>
      <c r="U405" s="130">
        <v>5.33</v>
      </c>
      <c r="V405" s="130">
        <f t="shared" si="23"/>
        <v>5.33</v>
      </c>
      <c r="W405" s="5">
        <v>42455</v>
      </c>
      <c r="X405" s="4" t="s">
        <v>95</v>
      </c>
      <c r="Y405" s="4" t="s">
        <v>96</v>
      </c>
      <c r="Z405" s="4" t="s">
        <v>78</v>
      </c>
      <c r="AA405" s="5">
        <v>42450</v>
      </c>
      <c r="AB405" s="4" t="s">
        <v>1969</v>
      </c>
      <c r="AC405" s="146" t="s">
        <v>2302</v>
      </c>
    </row>
    <row r="406" spans="1:29" s="4" customFormat="1">
      <c r="A406" s="4" t="s">
        <v>27</v>
      </c>
      <c r="B406" s="4" t="s">
        <v>28</v>
      </c>
      <c r="C406" s="4" t="s">
        <v>1953</v>
      </c>
      <c r="D406" s="5">
        <v>42450</v>
      </c>
      <c r="E406" s="5">
        <v>42480</v>
      </c>
      <c r="F406" s="130">
        <v>0</v>
      </c>
      <c r="G406" s="130">
        <v>0</v>
      </c>
      <c r="I406" s="4" t="s">
        <v>30</v>
      </c>
      <c r="K406" s="4" t="s">
        <v>94</v>
      </c>
      <c r="M406" s="4" t="s">
        <v>32</v>
      </c>
      <c r="N406" s="4" t="s">
        <v>46</v>
      </c>
      <c r="O406" s="4" t="s">
        <v>47</v>
      </c>
      <c r="P406" s="4" t="s">
        <v>48</v>
      </c>
      <c r="Q406" s="4">
        <v>1</v>
      </c>
      <c r="R406" s="130">
        <v>6.5</v>
      </c>
      <c r="S406" s="130">
        <f t="shared" si="21"/>
        <v>6.5</v>
      </c>
      <c r="T406" s="130">
        <f t="shared" si="22"/>
        <v>1.17</v>
      </c>
      <c r="U406" s="130">
        <v>5.33</v>
      </c>
      <c r="V406" s="130">
        <f t="shared" si="23"/>
        <v>5.33</v>
      </c>
      <c r="W406" s="5">
        <v>42455</v>
      </c>
      <c r="X406" s="4" t="s">
        <v>95</v>
      </c>
      <c r="Y406" s="4" t="s">
        <v>96</v>
      </c>
      <c r="Z406" s="4" t="s">
        <v>78</v>
      </c>
      <c r="AA406" s="5">
        <v>42450</v>
      </c>
      <c r="AB406" s="4" t="s">
        <v>1970</v>
      </c>
      <c r="AC406" s="146" t="s">
        <v>2302</v>
      </c>
    </row>
    <row r="407" spans="1:29" s="4" customFormat="1">
      <c r="A407" s="4" t="s">
        <v>27</v>
      </c>
      <c r="B407" s="4" t="s">
        <v>28</v>
      </c>
      <c r="C407" s="4" t="s">
        <v>1953</v>
      </c>
      <c r="D407" s="5">
        <v>42450</v>
      </c>
      <c r="E407" s="5">
        <v>42480</v>
      </c>
      <c r="F407" s="130">
        <v>0</v>
      </c>
      <c r="G407" s="130">
        <v>0</v>
      </c>
      <c r="I407" s="4" t="s">
        <v>30</v>
      </c>
      <c r="K407" s="4" t="s">
        <v>94</v>
      </c>
      <c r="M407" s="4" t="s">
        <v>32</v>
      </c>
      <c r="N407" s="4" t="s">
        <v>46</v>
      </c>
      <c r="O407" s="4" t="s">
        <v>47</v>
      </c>
      <c r="P407" s="4" t="s">
        <v>48</v>
      </c>
      <c r="Q407" s="4">
        <v>1</v>
      </c>
      <c r="R407" s="130">
        <v>6.5</v>
      </c>
      <c r="S407" s="130">
        <f t="shared" si="21"/>
        <v>6.5</v>
      </c>
      <c r="T407" s="130">
        <f t="shared" si="22"/>
        <v>1.17</v>
      </c>
      <c r="U407" s="130">
        <v>5.33</v>
      </c>
      <c r="V407" s="130">
        <f t="shared" si="23"/>
        <v>5.33</v>
      </c>
      <c r="W407" s="5">
        <v>42455</v>
      </c>
      <c r="X407" s="4" t="s">
        <v>95</v>
      </c>
      <c r="Y407" s="4" t="s">
        <v>96</v>
      </c>
      <c r="Z407" s="4" t="s">
        <v>78</v>
      </c>
      <c r="AA407" s="5">
        <v>42450</v>
      </c>
      <c r="AB407" s="4" t="s">
        <v>1971</v>
      </c>
      <c r="AC407" s="146" t="s">
        <v>2302</v>
      </c>
    </row>
    <row r="408" spans="1:29" s="4" customFormat="1">
      <c r="A408" s="4" t="s">
        <v>27</v>
      </c>
      <c r="B408" s="4" t="s">
        <v>28</v>
      </c>
      <c r="C408" s="4" t="s">
        <v>1953</v>
      </c>
      <c r="D408" s="5">
        <v>42450</v>
      </c>
      <c r="E408" s="5">
        <v>42480</v>
      </c>
      <c r="F408" s="130">
        <v>0</v>
      </c>
      <c r="G408" s="130">
        <v>0</v>
      </c>
      <c r="I408" s="4" t="s">
        <v>30</v>
      </c>
      <c r="K408" s="4" t="s">
        <v>94</v>
      </c>
      <c r="M408" s="4" t="s">
        <v>32</v>
      </c>
      <c r="N408" s="4" t="s">
        <v>46</v>
      </c>
      <c r="O408" s="4" t="s">
        <v>47</v>
      </c>
      <c r="P408" s="4" t="s">
        <v>48</v>
      </c>
      <c r="Q408" s="4">
        <v>3</v>
      </c>
      <c r="R408" s="130">
        <v>6.5</v>
      </c>
      <c r="S408" s="130">
        <f t="shared" si="21"/>
        <v>19.5</v>
      </c>
      <c r="T408" s="130">
        <f t="shared" si="22"/>
        <v>3.51</v>
      </c>
      <c r="U408" s="130">
        <v>5.33</v>
      </c>
      <c r="V408" s="130">
        <f t="shared" si="23"/>
        <v>15.99</v>
      </c>
      <c r="W408" s="5">
        <v>42455</v>
      </c>
      <c r="X408" s="4" t="s">
        <v>235</v>
      </c>
      <c r="Y408" s="4" t="s">
        <v>236</v>
      </c>
      <c r="Z408" s="4" t="s">
        <v>38</v>
      </c>
      <c r="AA408" s="5">
        <v>42450</v>
      </c>
      <c r="AB408" s="4" t="s">
        <v>1980</v>
      </c>
      <c r="AC408" s="146" t="s">
        <v>2302</v>
      </c>
    </row>
    <row r="409" spans="1:29" s="4" customFormat="1">
      <c r="A409" s="4" t="s">
        <v>27</v>
      </c>
      <c r="B409" s="4" t="s">
        <v>28</v>
      </c>
      <c r="C409" s="4" t="s">
        <v>1953</v>
      </c>
      <c r="D409" s="5">
        <v>42450</v>
      </c>
      <c r="E409" s="5">
        <v>42480</v>
      </c>
      <c r="F409" s="130">
        <v>0</v>
      </c>
      <c r="G409" s="130">
        <v>0</v>
      </c>
      <c r="I409" s="4" t="s">
        <v>30</v>
      </c>
      <c r="K409" s="4">
        <v>942441300</v>
      </c>
      <c r="M409" s="4" t="s">
        <v>32</v>
      </c>
      <c r="N409" s="4" t="s">
        <v>186</v>
      </c>
      <c r="O409" s="4" t="s">
        <v>187</v>
      </c>
      <c r="P409" s="4" t="s">
        <v>48</v>
      </c>
      <c r="Q409" s="4">
        <v>1</v>
      </c>
      <c r="R409" s="130">
        <v>10.39</v>
      </c>
      <c r="S409" s="130">
        <f t="shared" si="21"/>
        <v>10.39</v>
      </c>
      <c r="T409" s="130">
        <f t="shared" si="22"/>
        <v>1.870000000000001</v>
      </c>
      <c r="U409" s="130">
        <v>8.52</v>
      </c>
      <c r="V409" s="130">
        <f t="shared" si="23"/>
        <v>8.52</v>
      </c>
      <c r="W409" s="5">
        <v>42455</v>
      </c>
      <c r="X409" s="4" t="s">
        <v>1265</v>
      </c>
      <c r="Y409" s="4" t="s">
        <v>1266</v>
      </c>
      <c r="Z409" s="4" t="s">
        <v>568</v>
      </c>
      <c r="AA409" s="5">
        <v>42450</v>
      </c>
      <c r="AB409" s="4" t="s">
        <v>1959</v>
      </c>
      <c r="AC409" s="146" t="s">
        <v>2302</v>
      </c>
    </row>
    <row r="410" spans="1:29" s="4" customFormat="1">
      <c r="A410" s="4" t="s">
        <v>27</v>
      </c>
      <c r="B410" s="4" t="s">
        <v>28</v>
      </c>
      <c r="C410" s="4" t="s">
        <v>1953</v>
      </c>
      <c r="D410" s="5">
        <v>42450</v>
      </c>
      <c r="E410" s="5">
        <v>42480</v>
      </c>
      <c r="F410" s="130">
        <v>0</v>
      </c>
      <c r="G410" s="130">
        <v>0</v>
      </c>
      <c r="I410" s="4" t="s">
        <v>30</v>
      </c>
      <c r="M410" s="4" t="s">
        <v>32</v>
      </c>
      <c r="N410" s="4" t="s">
        <v>186</v>
      </c>
      <c r="O410" s="4" t="s">
        <v>187</v>
      </c>
      <c r="P410" s="4" t="s">
        <v>48</v>
      </c>
      <c r="Q410" s="4">
        <v>1</v>
      </c>
      <c r="R410" s="130">
        <v>10.39</v>
      </c>
      <c r="S410" s="130">
        <f t="shared" si="21"/>
        <v>10.39</v>
      </c>
      <c r="T410" s="130">
        <f t="shared" si="22"/>
        <v>1.870000000000001</v>
      </c>
      <c r="U410" s="130">
        <v>8.52</v>
      </c>
      <c r="V410" s="130">
        <f t="shared" si="23"/>
        <v>8.52</v>
      </c>
      <c r="W410" s="5">
        <v>42455</v>
      </c>
      <c r="X410" s="4" t="s">
        <v>1165</v>
      </c>
      <c r="Y410" s="4" t="s">
        <v>1166</v>
      </c>
      <c r="Z410" s="4" t="s">
        <v>51</v>
      </c>
      <c r="AA410" s="5">
        <v>42450</v>
      </c>
      <c r="AB410" s="4" t="s">
        <v>1973</v>
      </c>
      <c r="AC410" s="146" t="s">
        <v>2313</v>
      </c>
    </row>
    <row r="411" spans="1:29" s="4" customFormat="1">
      <c r="A411" s="4" t="s">
        <v>27</v>
      </c>
      <c r="B411" s="4" t="s">
        <v>28</v>
      </c>
      <c r="C411" s="4" t="s">
        <v>1953</v>
      </c>
      <c r="D411" s="5">
        <v>42450</v>
      </c>
      <c r="E411" s="5">
        <v>42480</v>
      </c>
      <c r="F411" s="130">
        <v>0</v>
      </c>
      <c r="G411" s="130">
        <v>0</v>
      </c>
      <c r="I411" s="4" t="s">
        <v>30</v>
      </c>
      <c r="K411" s="4">
        <v>68360973</v>
      </c>
      <c r="M411" s="4" t="s">
        <v>32</v>
      </c>
      <c r="N411" s="4" t="s">
        <v>46</v>
      </c>
      <c r="O411" s="4" t="s">
        <v>47</v>
      </c>
      <c r="P411" s="4" t="s">
        <v>48</v>
      </c>
      <c r="Q411" s="4">
        <v>1</v>
      </c>
      <c r="R411" s="130">
        <v>6.5</v>
      </c>
      <c r="S411" s="130">
        <f t="shared" si="21"/>
        <v>6.5</v>
      </c>
      <c r="T411" s="130">
        <f t="shared" si="22"/>
        <v>1.17</v>
      </c>
      <c r="U411" s="130">
        <v>5.33</v>
      </c>
      <c r="V411" s="130">
        <f t="shared" si="23"/>
        <v>5.33</v>
      </c>
      <c r="W411" s="5">
        <v>42455</v>
      </c>
      <c r="X411" s="4" t="s">
        <v>169</v>
      </c>
      <c r="Y411" s="4" t="s">
        <v>170</v>
      </c>
      <c r="Z411" s="4" t="s">
        <v>61</v>
      </c>
      <c r="AA411" s="5">
        <v>42450</v>
      </c>
      <c r="AB411" s="4" t="s">
        <v>1955</v>
      </c>
      <c r="AC411" s="146" t="s">
        <v>2302</v>
      </c>
    </row>
    <row r="412" spans="1:29" s="4" customFormat="1">
      <c r="A412" s="4" t="s">
        <v>27</v>
      </c>
      <c r="B412" s="4" t="s">
        <v>28</v>
      </c>
      <c r="C412" s="4" t="s">
        <v>1953</v>
      </c>
      <c r="D412" s="5">
        <v>42450</v>
      </c>
      <c r="E412" s="5">
        <v>42480</v>
      </c>
      <c r="F412" s="130">
        <v>0</v>
      </c>
      <c r="G412" s="130">
        <v>0</v>
      </c>
      <c r="I412" s="4" t="s">
        <v>30</v>
      </c>
      <c r="K412" s="4">
        <v>68363653</v>
      </c>
      <c r="M412" s="4" t="s">
        <v>32</v>
      </c>
      <c r="N412" s="4" t="s">
        <v>46</v>
      </c>
      <c r="O412" s="4" t="s">
        <v>47</v>
      </c>
      <c r="P412" s="4" t="s">
        <v>48</v>
      </c>
      <c r="Q412" s="4">
        <v>1</v>
      </c>
      <c r="R412" s="130">
        <v>6.5</v>
      </c>
      <c r="S412" s="130">
        <f t="shared" ref="S412:S475" si="24">Q412*R412</f>
        <v>6.5</v>
      </c>
      <c r="T412" s="130">
        <f t="shared" ref="T412:T475" si="25">(R412-U412)*Q412</f>
        <v>1.17</v>
      </c>
      <c r="U412" s="130">
        <v>5.33</v>
      </c>
      <c r="V412" s="130">
        <f t="shared" ref="V412:V475" si="26">Q412*U412</f>
        <v>5.33</v>
      </c>
      <c r="W412" s="5">
        <v>42455</v>
      </c>
      <c r="X412" s="4" t="s">
        <v>813</v>
      </c>
      <c r="Y412" s="4" t="s">
        <v>814</v>
      </c>
      <c r="Z412" s="4" t="s">
        <v>61</v>
      </c>
      <c r="AA412" s="5">
        <v>42450</v>
      </c>
      <c r="AB412" s="4" t="s">
        <v>1960</v>
      </c>
      <c r="AC412" s="146" t="s">
        <v>2302</v>
      </c>
    </row>
    <row r="413" spans="1:29" s="4" customFormat="1">
      <c r="A413" s="4" t="s">
        <v>27</v>
      </c>
      <c r="B413" s="4" t="s">
        <v>28</v>
      </c>
      <c r="C413" s="4" t="s">
        <v>1953</v>
      </c>
      <c r="D413" s="5">
        <v>42450</v>
      </c>
      <c r="E413" s="5">
        <v>42480</v>
      </c>
      <c r="F413" s="130">
        <v>0</v>
      </c>
      <c r="G413" s="130">
        <v>0</v>
      </c>
      <c r="I413" s="4" t="s">
        <v>30</v>
      </c>
      <c r="K413" s="4" t="s">
        <v>94</v>
      </c>
      <c r="M413" s="4" t="s">
        <v>32</v>
      </c>
      <c r="N413" s="4" t="s">
        <v>46</v>
      </c>
      <c r="O413" s="4" t="s">
        <v>47</v>
      </c>
      <c r="P413" s="4" t="s">
        <v>48</v>
      </c>
      <c r="Q413" s="4">
        <v>2</v>
      </c>
      <c r="R413" s="130">
        <v>6.5</v>
      </c>
      <c r="S413" s="130">
        <f t="shared" si="24"/>
        <v>13</v>
      </c>
      <c r="T413" s="130">
        <f t="shared" si="25"/>
        <v>2.34</v>
      </c>
      <c r="U413" s="130">
        <v>5.33</v>
      </c>
      <c r="V413" s="130">
        <f t="shared" si="26"/>
        <v>10.66</v>
      </c>
      <c r="W413" s="5">
        <v>42455</v>
      </c>
      <c r="X413" s="4" t="s">
        <v>534</v>
      </c>
      <c r="Y413" s="4" t="s">
        <v>535</v>
      </c>
      <c r="Z413" s="4" t="s">
        <v>291</v>
      </c>
      <c r="AA413" s="5">
        <v>42450</v>
      </c>
      <c r="AB413" s="4" t="s">
        <v>1981</v>
      </c>
      <c r="AC413" s="146" t="s">
        <v>2302</v>
      </c>
    </row>
    <row r="414" spans="1:29" s="4" customFormat="1">
      <c r="A414" s="4" t="s">
        <v>27</v>
      </c>
      <c r="B414" s="4" t="s">
        <v>28</v>
      </c>
      <c r="C414" s="4" t="s">
        <v>1953</v>
      </c>
      <c r="D414" s="5">
        <v>42450</v>
      </c>
      <c r="E414" s="5">
        <v>42480</v>
      </c>
      <c r="F414" s="130">
        <v>0</v>
      </c>
      <c r="G414" s="130">
        <v>0</v>
      </c>
      <c r="I414" s="4" t="s">
        <v>30</v>
      </c>
      <c r="K414" s="4" t="s">
        <v>845</v>
      </c>
      <c r="M414" s="4" t="s">
        <v>32</v>
      </c>
      <c r="N414" s="4" t="s">
        <v>186</v>
      </c>
      <c r="O414" s="4" t="s">
        <v>187</v>
      </c>
      <c r="P414" s="4" t="s">
        <v>48</v>
      </c>
      <c r="Q414" s="4">
        <v>1</v>
      </c>
      <c r="R414" s="130">
        <v>10.39</v>
      </c>
      <c r="S414" s="130">
        <f t="shared" si="24"/>
        <v>10.39</v>
      </c>
      <c r="T414" s="130">
        <f t="shared" si="25"/>
        <v>1.870000000000001</v>
      </c>
      <c r="U414" s="130">
        <v>8.52</v>
      </c>
      <c r="V414" s="130">
        <f t="shared" si="26"/>
        <v>8.52</v>
      </c>
      <c r="W414" s="5">
        <v>42455</v>
      </c>
      <c r="X414" s="4" t="s">
        <v>846</v>
      </c>
      <c r="Y414" s="4" t="s">
        <v>847</v>
      </c>
      <c r="Z414" s="4" t="s">
        <v>38</v>
      </c>
      <c r="AA414" s="5">
        <v>42450</v>
      </c>
      <c r="AB414" s="4" t="s">
        <v>1978</v>
      </c>
      <c r="AC414" s="146" t="s">
        <v>2302</v>
      </c>
    </row>
    <row r="415" spans="1:29" s="4" customFormat="1">
      <c r="A415" s="4" t="s">
        <v>27</v>
      </c>
      <c r="B415" s="4" t="s">
        <v>28</v>
      </c>
      <c r="C415" s="4" t="s">
        <v>1953</v>
      </c>
      <c r="D415" s="5">
        <v>42450</v>
      </c>
      <c r="E415" s="5">
        <v>42480</v>
      </c>
      <c r="F415" s="130">
        <v>0</v>
      </c>
      <c r="G415" s="130">
        <v>0</v>
      </c>
      <c r="I415" s="4" t="s">
        <v>30</v>
      </c>
      <c r="K415" s="4" t="s">
        <v>94</v>
      </c>
      <c r="M415" s="4" t="s">
        <v>32</v>
      </c>
      <c r="N415" s="4" t="s">
        <v>46</v>
      </c>
      <c r="O415" s="4" t="s">
        <v>47</v>
      </c>
      <c r="P415" s="4" t="s">
        <v>48</v>
      </c>
      <c r="Q415" s="4">
        <v>1</v>
      </c>
      <c r="R415" s="130">
        <v>6.5</v>
      </c>
      <c r="S415" s="130">
        <f t="shared" si="24"/>
        <v>6.5</v>
      </c>
      <c r="T415" s="130">
        <f t="shared" si="25"/>
        <v>1.17</v>
      </c>
      <c r="U415" s="130">
        <v>5.33</v>
      </c>
      <c r="V415" s="130">
        <f t="shared" si="26"/>
        <v>5.33</v>
      </c>
      <c r="W415" s="5">
        <v>42455</v>
      </c>
      <c r="X415" s="4" t="s">
        <v>144</v>
      </c>
      <c r="Y415" s="4" t="s">
        <v>145</v>
      </c>
      <c r="Z415" s="4" t="s">
        <v>51</v>
      </c>
      <c r="AA415" s="5">
        <v>42450</v>
      </c>
      <c r="AB415" s="4" t="s">
        <v>1982</v>
      </c>
      <c r="AC415" s="146" t="s">
        <v>2311</v>
      </c>
    </row>
    <row r="416" spans="1:29" s="4" customFormat="1">
      <c r="A416" s="4" t="s">
        <v>27</v>
      </c>
      <c r="B416" s="4" t="s">
        <v>28</v>
      </c>
      <c r="C416" s="4" t="s">
        <v>1953</v>
      </c>
      <c r="D416" s="5">
        <v>42450</v>
      </c>
      <c r="E416" s="5">
        <v>42480</v>
      </c>
      <c r="F416" s="130">
        <v>0</v>
      </c>
      <c r="G416" s="130">
        <v>0</v>
      </c>
      <c r="I416" s="4" t="s">
        <v>30</v>
      </c>
      <c r="K416" s="4">
        <v>68358077</v>
      </c>
      <c r="M416" s="4" t="s">
        <v>32</v>
      </c>
      <c r="N416" s="4" t="s">
        <v>46</v>
      </c>
      <c r="O416" s="4" t="s">
        <v>47</v>
      </c>
      <c r="P416" s="4" t="s">
        <v>48</v>
      </c>
      <c r="Q416" s="4">
        <v>1</v>
      </c>
      <c r="R416" s="130">
        <v>6.5</v>
      </c>
      <c r="S416" s="130">
        <f t="shared" si="24"/>
        <v>6.5</v>
      </c>
      <c r="T416" s="130">
        <f t="shared" si="25"/>
        <v>1.17</v>
      </c>
      <c r="U416" s="130">
        <v>5.33</v>
      </c>
      <c r="V416" s="130">
        <f t="shared" si="26"/>
        <v>5.33</v>
      </c>
      <c r="W416" s="5">
        <v>42455</v>
      </c>
      <c r="X416" s="4" t="s">
        <v>1956</v>
      </c>
      <c r="Y416" s="4" t="s">
        <v>1957</v>
      </c>
      <c r="Z416" s="4" t="s">
        <v>61</v>
      </c>
      <c r="AA416" s="5">
        <v>42450</v>
      </c>
      <c r="AB416" s="4" t="s">
        <v>1958</v>
      </c>
      <c r="AC416" s="146" t="s">
        <v>2302</v>
      </c>
    </row>
    <row r="417" spans="1:29" s="4" customFormat="1">
      <c r="A417" s="4" t="s">
        <v>27</v>
      </c>
      <c r="B417" s="4" t="s">
        <v>28</v>
      </c>
      <c r="C417" s="4" t="s">
        <v>1953</v>
      </c>
      <c r="D417" s="5">
        <v>42450</v>
      </c>
      <c r="E417" s="5">
        <v>42480</v>
      </c>
      <c r="F417" s="130">
        <v>0</v>
      </c>
      <c r="G417" s="130">
        <v>0</v>
      </c>
      <c r="I417" s="4" t="s">
        <v>30</v>
      </c>
      <c r="K417" s="4" t="s">
        <v>1974</v>
      </c>
      <c r="M417" s="4" t="s">
        <v>32</v>
      </c>
      <c r="N417" s="4" t="s">
        <v>186</v>
      </c>
      <c r="O417" s="4" t="s">
        <v>187</v>
      </c>
      <c r="P417" s="4" t="s">
        <v>48</v>
      </c>
      <c r="Q417" s="4">
        <v>1</v>
      </c>
      <c r="R417" s="130">
        <v>10.39</v>
      </c>
      <c r="S417" s="130">
        <f t="shared" si="24"/>
        <v>10.39</v>
      </c>
      <c r="T417" s="130">
        <f t="shared" si="25"/>
        <v>1.870000000000001</v>
      </c>
      <c r="U417" s="130">
        <v>8.52</v>
      </c>
      <c r="V417" s="130">
        <f t="shared" si="26"/>
        <v>8.52</v>
      </c>
      <c r="W417" s="5">
        <v>42455</v>
      </c>
      <c r="X417" s="4" t="s">
        <v>1975</v>
      </c>
      <c r="Y417" s="4" t="s">
        <v>1976</v>
      </c>
      <c r="Z417" s="4" t="s">
        <v>38</v>
      </c>
      <c r="AA417" s="5">
        <v>42450</v>
      </c>
      <c r="AB417" s="4" t="s">
        <v>1977</v>
      </c>
      <c r="AC417" s="146" t="s">
        <v>2302</v>
      </c>
    </row>
    <row r="418" spans="1:29" s="4" customFormat="1">
      <c r="A418" s="4" t="s">
        <v>27</v>
      </c>
      <c r="B418" s="4" t="s">
        <v>28</v>
      </c>
      <c r="C418" s="4" t="s">
        <v>1983</v>
      </c>
      <c r="D418" s="5">
        <v>42451</v>
      </c>
      <c r="E418" s="5">
        <v>42481</v>
      </c>
      <c r="F418" s="130">
        <v>8.52</v>
      </c>
      <c r="G418" s="130">
        <v>0</v>
      </c>
      <c r="I418" s="4" t="s">
        <v>30</v>
      </c>
      <c r="K418" s="4" t="s">
        <v>94</v>
      </c>
      <c r="M418" s="4" t="s">
        <v>32</v>
      </c>
      <c r="N418" s="4" t="s">
        <v>186</v>
      </c>
      <c r="O418" s="4" t="s">
        <v>187</v>
      </c>
      <c r="P418" s="4" t="s">
        <v>48</v>
      </c>
      <c r="Q418" s="4">
        <v>1</v>
      </c>
      <c r="R418" s="130">
        <v>10.39</v>
      </c>
      <c r="S418" s="130">
        <f t="shared" si="24"/>
        <v>10.39</v>
      </c>
      <c r="T418" s="130">
        <f t="shared" si="25"/>
        <v>1.870000000000001</v>
      </c>
      <c r="U418" s="130">
        <v>8.52</v>
      </c>
      <c r="V418" s="130">
        <f t="shared" si="26"/>
        <v>8.52</v>
      </c>
      <c r="W418" s="5">
        <v>42455</v>
      </c>
      <c r="X418" s="4" t="s">
        <v>1673</v>
      </c>
      <c r="Y418" s="4" t="s">
        <v>1674</v>
      </c>
      <c r="Z418" s="4" t="s">
        <v>51</v>
      </c>
      <c r="AA418" s="5">
        <v>42451</v>
      </c>
      <c r="AB418" s="4" t="s">
        <v>1984</v>
      </c>
      <c r="AC418" s="146" t="s">
        <v>2321</v>
      </c>
    </row>
    <row r="419" spans="1:29" s="4" customFormat="1">
      <c r="A419" s="4" t="s">
        <v>27</v>
      </c>
      <c r="B419" s="4" t="s">
        <v>28</v>
      </c>
      <c r="C419" s="4" t="s">
        <v>1985</v>
      </c>
      <c r="D419" s="5">
        <v>42451</v>
      </c>
      <c r="E419" s="5">
        <v>42481</v>
      </c>
      <c r="F419" s="130">
        <v>27.62</v>
      </c>
      <c r="G419" s="130">
        <v>0</v>
      </c>
      <c r="I419" s="4" t="s">
        <v>30</v>
      </c>
      <c r="K419" s="4">
        <v>68369635</v>
      </c>
      <c r="M419" s="4" t="s">
        <v>32</v>
      </c>
      <c r="N419" s="4" t="s">
        <v>46</v>
      </c>
      <c r="O419" s="4" t="s">
        <v>47</v>
      </c>
      <c r="P419" s="4" t="s">
        <v>48</v>
      </c>
      <c r="Q419" s="4">
        <v>1</v>
      </c>
      <c r="R419" s="130">
        <v>6.5</v>
      </c>
      <c r="S419" s="130">
        <f t="shared" si="24"/>
        <v>6.5</v>
      </c>
      <c r="T419" s="130">
        <f t="shared" si="25"/>
        <v>1.17</v>
      </c>
      <c r="U419" s="130">
        <v>5.33</v>
      </c>
      <c r="V419" s="130">
        <f t="shared" si="26"/>
        <v>5.33</v>
      </c>
      <c r="W419" s="5">
        <v>42455</v>
      </c>
      <c r="X419" s="4" t="s">
        <v>813</v>
      </c>
      <c r="Y419" s="4" t="s">
        <v>814</v>
      </c>
      <c r="Z419" s="4" t="s">
        <v>61</v>
      </c>
      <c r="AA419" s="5">
        <v>42451</v>
      </c>
      <c r="AB419" s="4" t="s">
        <v>1986</v>
      </c>
      <c r="AC419" s="146" t="s">
        <v>2302</v>
      </c>
    </row>
    <row r="420" spans="1:29" s="4" customFormat="1">
      <c r="A420" s="4" t="s">
        <v>27</v>
      </c>
      <c r="B420" s="4" t="s">
        <v>28</v>
      </c>
      <c r="C420" s="4" t="s">
        <v>1985</v>
      </c>
      <c r="D420" s="5">
        <v>42451</v>
      </c>
      <c r="E420" s="5">
        <v>42481</v>
      </c>
      <c r="F420" s="130">
        <v>0</v>
      </c>
      <c r="G420" s="130">
        <v>0</v>
      </c>
      <c r="I420" s="4" t="s">
        <v>30</v>
      </c>
      <c r="K420" s="4" t="s">
        <v>1988</v>
      </c>
      <c r="M420" s="4" t="s">
        <v>32</v>
      </c>
      <c r="N420" s="4" t="s">
        <v>33</v>
      </c>
      <c r="O420" s="4" t="s">
        <v>34</v>
      </c>
      <c r="P420" s="4" t="s">
        <v>35</v>
      </c>
      <c r="Q420" s="4">
        <v>1</v>
      </c>
      <c r="R420" s="130">
        <v>6.4</v>
      </c>
      <c r="S420" s="130">
        <f t="shared" si="24"/>
        <v>6.4</v>
      </c>
      <c r="T420" s="130">
        <f t="shared" si="25"/>
        <v>1.1500000000000004</v>
      </c>
      <c r="U420" s="130">
        <v>5.25</v>
      </c>
      <c r="V420" s="130">
        <f t="shared" si="26"/>
        <v>5.25</v>
      </c>
      <c r="W420" s="5">
        <v>42455</v>
      </c>
      <c r="X420" s="4" t="s">
        <v>309</v>
      </c>
      <c r="Y420" s="4" t="s">
        <v>310</v>
      </c>
      <c r="Z420" s="4" t="s">
        <v>139</v>
      </c>
      <c r="AA420" s="5">
        <v>42451</v>
      </c>
      <c r="AB420" s="4" t="s">
        <v>1989</v>
      </c>
      <c r="AC420" s="146" t="s">
        <v>2302</v>
      </c>
    </row>
    <row r="421" spans="1:29" s="4" customFormat="1">
      <c r="A421" s="4" t="s">
        <v>27</v>
      </c>
      <c r="B421" s="4" t="s">
        <v>28</v>
      </c>
      <c r="C421" s="4" t="s">
        <v>1985</v>
      </c>
      <c r="D421" s="5">
        <v>42451</v>
      </c>
      <c r="E421" s="5">
        <v>42481</v>
      </c>
      <c r="F421" s="130">
        <v>0</v>
      </c>
      <c r="G421" s="130">
        <v>0</v>
      </c>
      <c r="I421" s="4" t="s">
        <v>30</v>
      </c>
      <c r="K421" s="4">
        <v>19999999</v>
      </c>
      <c r="M421" s="4" t="s">
        <v>32</v>
      </c>
      <c r="N421" s="4" t="s">
        <v>186</v>
      </c>
      <c r="O421" s="4" t="s">
        <v>187</v>
      </c>
      <c r="P421" s="4" t="s">
        <v>48</v>
      </c>
      <c r="Q421" s="4">
        <v>1</v>
      </c>
      <c r="R421" s="130">
        <v>10.39</v>
      </c>
      <c r="S421" s="130">
        <f t="shared" si="24"/>
        <v>10.39</v>
      </c>
      <c r="T421" s="130">
        <f t="shared" si="25"/>
        <v>1.870000000000001</v>
      </c>
      <c r="U421" s="130">
        <v>8.52</v>
      </c>
      <c r="V421" s="130">
        <f t="shared" si="26"/>
        <v>8.52</v>
      </c>
      <c r="W421" s="5">
        <v>42455</v>
      </c>
      <c r="X421" s="4" t="s">
        <v>54</v>
      </c>
      <c r="Y421" s="4" t="s">
        <v>55</v>
      </c>
      <c r="Z421" s="4" t="s">
        <v>56</v>
      </c>
      <c r="AA421" s="5">
        <v>42451</v>
      </c>
      <c r="AB421" s="4" t="s">
        <v>1987</v>
      </c>
      <c r="AC421" s="146" t="s">
        <v>2302</v>
      </c>
    </row>
    <row r="422" spans="1:29" s="4" customFormat="1">
      <c r="A422" s="4" t="s">
        <v>27</v>
      </c>
      <c r="B422" s="4" t="s">
        <v>28</v>
      </c>
      <c r="C422" s="4" t="s">
        <v>1985</v>
      </c>
      <c r="D422" s="5">
        <v>42451</v>
      </c>
      <c r="E422" s="5">
        <v>42481</v>
      </c>
      <c r="F422" s="130">
        <v>0</v>
      </c>
      <c r="G422" s="130">
        <v>0</v>
      </c>
      <c r="I422" s="4" t="s">
        <v>30</v>
      </c>
      <c r="K422" s="4" t="s">
        <v>94</v>
      </c>
      <c r="M422" s="4" t="s">
        <v>32</v>
      </c>
      <c r="N422" s="4" t="s">
        <v>186</v>
      </c>
      <c r="O422" s="4" t="s">
        <v>187</v>
      </c>
      <c r="P422" s="4" t="s">
        <v>48</v>
      </c>
      <c r="Q422" s="4">
        <v>1</v>
      </c>
      <c r="R422" s="130">
        <v>10.39</v>
      </c>
      <c r="S422" s="130">
        <f t="shared" si="24"/>
        <v>10.39</v>
      </c>
      <c r="T422" s="130">
        <f t="shared" si="25"/>
        <v>1.870000000000001</v>
      </c>
      <c r="U422" s="130">
        <v>8.52</v>
      </c>
      <c r="V422" s="130">
        <f t="shared" si="26"/>
        <v>8.52</v>
      </c>
      <c r="W422" s="5">
        <v>42455</v>
      </c>
      <c r="X422" s="4" t="s">
        <v>1111</v>
      </c>
      <c r="Y422" s="4" t="s">
        <v>1112</v>
      </c>
      <c r="Z422" s="4" t="s">
        <v>38</v>
      </c>
      <c r="AA422" s="5">
        <v>42451</v>
      </c>
      <c r="AB422" s="4" t="s">
        <v>1990</v>
      </c>
      <c r="AC422" s="146" t="s">
        <v>2302</v>
      </c>
    </row>
    <row r="423" spans="1:29" s="4" customFormat="1">
      <c r="A423" s="4" t="s">
        <v>27</v>
      </c>
      <c r="B423" s="4" t="s">
        <v>28</v>
      </c>
      <c r="C423" s="4" t="s">
        <v>1993</v>
      </c>
      <c r="D423" s="5">
        <v>42452</v>
      </c>
      <c r="E423" s="5">
        <v>42482</v>
      </c>
      <c r="F423" s="130">
        <v>3.4</v>
      </c>
      <c r="G423" s="130">
        <v>0</v>
      </c>
      <c r="I423" s="4" t="s">
        <v>30</v>
      </c>
      <c r="K423" s="4" t="s">
        <v>1994</v>
      </c>
      <c r="M423" s="4" t="s">
        <v>32</v>
      </c>
      <c r="N423" s="4" t="s">
        <v>223</v>
      </c>
      <c r="O423" s="4" t="s">
        <v>224</v>
      </c>
      <c r="P423" s="4" t="s">
        <v>225</v>
      </c>
      <c r="Q423" s="4">
        <v>1</v>
      </c>
      <c r="R423" s="130">
        <v>4.3499999999999996</v>
      </c>
      <c r="S423" s="130">
        <f t="shared" si="24"/>
        <v>4.3499999999999996</v>
      </c>
      <c r="T423" s="130">
        <f t="shared" si="25"/>
        <v>0.94999999999999973</v>
      </c>
      <c r="U423" s="130">
        <v>3.4</v>
      </c>
      <c r="V423" s="130">
        <f t="shared" si="26"/>
        <v>3.4</v>
      </c>
      <c r="W423" s="5">
        <v>42455</v>
      </c>
      <c r="X423" s="4" t="s">
        <v>1182</v>
      </c>
      <c r="Y423" s="4" t="s">
        <v>1183</v>
      </c>
      <c r="Z423" s="4" t="s">
        <v>303</v>
      </c>
      <c r="AA423" s="5">
        <v>42452</v>
      </c>
      <c r="AB423" s="4" t="s">
        <v>1995</v>
      </c>
      <c r="AC423" s="146" t="s">
        <v>2310</v>
      </c>
    </row>
    <row r="424" spans="1:29" s="4" customFormat="1">
      <c r="A424" s="4" t="s">
        <v>27</v>
      </c>
      <c r="B424" s="4" t="s">
        <v>28</v>
      </c>
      <c r="C424" s="4" t="s">
        <v>1996</v>
      </c>
      <c r="D424" s="5">
        <v>42452</v>
      </c>
      <c r="E424" s="5">
        <v>42482</v>
      </c>
      <c r="F424" s="130">
        <v>18.649999999999999</v>
      </c>
      <c r="G424" s="130">
        <v>0</v>
      </c>
      <c r="I424" s="4" t="s">
        <v>30</v>
      </c>
      <c r="K424" s="4">
        <v>68390720</v>
      </c>
      <c r="M424" s="4" t="s">
        <v>32</v>
      </c>
      <c r="N424" s="4" t="s">
        <v>46</v>
      </c>
      <c r="O424" s="4" t="s">
        <v>47</v>
      </c>
      <c r="P424" s="4" t="s">
        <v>48</v>
      </c>
      <c r="Q424" s="4">
        <v>1</v>
      </c>
      <c r="R424" s="130">
        <v>6.5</v>
      </c>
      <c r="S424" s="130">
        <f t="shared" si="24"/>
        <v>6.5</v>
      </c>
      <c r="T424" s="130">
        <f t="shared" si="25"/>
        <v>1.17</v>
      </c>
      <c r="U424" s="130">
        <v>5.33</v>
      </c>
      <c r="V424" s="130">
        <f t="shared" si="26"/>
        <v>5.33</v>
      </c>
      <c r="W424" s="5">
        <v>42455</v>
      </c>
      <c r="X424" s="4" t="s">
        <v>59</v>
      </c>
      <c r="Y424" s="4" t="s">
        <v>60</v>
      </c>
      <c r="Z424" s="4" t="s">
        <v>61</v>
      </c>
      <c r="AA424" s="5">
        <v>42452</v>
      </c>
      <c r="AB424" s="4" t="s">
        <v>1997</v>
      </c>
      <c r="AC424" s="146" t="s">
        <v>2302</v>
      </c>
    </row>
    <row r="425" spans="1:29" s="4" customFormat="1">
      <c r="A425" s="4" t="s">
        <v>27</v>
      </c>
      <c r="B425" s="4" t="s">
        <v>28</v>
      </c>
      <c r="C425" s="4" t="s">
        <v>1996</v>
      </c>
      <c r="D425" s="5">
        <v>42452</v>
      </c>
      <c r="E425" s="5">
        <v>42482</v>
      </c>
      <c r="F425" s="130">
        <v>0</v>
      </c>
      <c r="G425" s="130">
        <v>0</v>
      </c>
      <c r="I425" s="4" t="s">
        <v>30</v>
      </c>
      <c r="K425" s="4">
        <v>377678802967</v>
      </c>
      <c r="M425" s="4" t="s">
        <v>32</v>
      </c>
      <c r="N425" s="4" t="s">
        <v>46</v>
      </c>
      <c r="O425" s="4" t="s">
        <v>47</v>
      </c>
      <c r="P425" s="4" t="s">
        <v>48</v>
      </c>
      <c r="Q425" s="4">
        <v>1</v>
      </c>
      <c r="R425" s="130">
        <v>6.5</v>
      </c>
      <c r="S425" s="130">
        <f t="shared" si="24"/>
        <v>6.5</v>
      </c>
      <c r="T425" s="130">
        <f t="shared" si="25"/>
        <v>1.17</v>
      </c>
      <c r="U425" s="130">
        <v>5.33</v>
      </c>
      <c r="V425" s="130">
        <f t="shared" si="26"/>
        <v>5.33</v>
      </c>
      <c r="W425" s="5">
        <v>42455</v>
      </c>
      <c r="X425" s="4" t="s">
        <v>54</v>
      </c>
      <c r="Y425" s="4" t="s">
        <v>55</v>
      </c>
      <c r="Z425" s="4" t="s">
        <v>56</v>
      </c>
      <c r="AA425" s="5">
        <v>42452</v>
      </c>
      <c r="AB425" s="4" t="s">
        <v>1998</v>
      </c>
      <c r="AC425" s="146" t="s">
        <v>2302</v>
      </c>
    </row>
    <row r="426" spans="1:29" s="4" customFormat="1">
      <c r="A426" s="4" t="s">
        <v>27</v>
      </c>
      <c r="B426" s="4" t="s">
        <v>28</v>
      </c>
      <c r="C426" s="4" t="s">
        <v>1996</v>
      </c>
      <c r="D426" s="5">
        <v>42452</v>
      </c>
      <c r="E426" s="5">
        <v>42482</v>
      </c>
      <c r="F426" s="130">
        <v>0</v>
      </c>
      <c r="G426" s="130">
        <v>0</v>
      </c>
      <c r="I426" s="4" t="s">
        <v>30</v>
      </c>
      <c r="K426" s="4" t="s">
        <v>1999</v>
      </c>
      <c r="M426" s="4" t="s">
        <v>32</v>
      </c>
      <c r="N426" s="4" t="s">
        <v>496</v>
      </c>
      <c r="O426" s="4" t="s">
        <v>497</v>
      </c>
      <c r="P426" s="4" t="s">
        <v>259</v>
      </c>
      <c r="Q426" s="4">
        <v>1</v>
      </c>
      <c r="R426" s="130">
        <v>9.74</v>
      </c>
      <c r="S426" s="130">
        <f t="shared" si="24"/>
        <v>9.74</v>
      </c>
      <c r="T426" s="130">
        <f t="shared" si="25"/>
        <v>1.75</v>
      </c>
      <c r="U426" s="130">
        <v>7.99</v>
      </c>
      <c r="V426" s="130">
        <f t="shared" si="26"/>
        <v>7.99</v>
      </c>
      <c r="W426" s="5">
        <v>42455</v>
      </c>
      <c r="X426" s="4" t="s">
        <v>309</v>
      </c>
      <c r="Y426" s="4" t="s">
        <v>310</v>
      </c>
      <c r="Z426" s="4" t="s">
        <v>139</v>
      </c>
      <c r="AA426" s="5">
        <v>42452</v>
      </c>
      <c r="AB426" s="4" t="s">
        <v>2000</v>
      </c>
      <c r="AC426" s="146" t="s">
        <v>2302</v>
      </c>
    </row>
    <row r="427" spans="1:29" s="4" customFormat="1">
      <c r="A427" s="4" t="s">
        <v>27</v>
      </c>
      <c r="B427" s="4" t="s">
        <v>28</v>
      </c>
      <c r="C427" s="4" t="s">
        <v>2005</v>
      </c>
      <c r="D427" s="5">
        <v>42453</v>
      </c>
      <c r="E427" s="5">
        <v>42483</v>
      </c>
      <c r="F427" s="130">
        <v>33.03</v>
      </c>
      <c r="G427" s="130">
        <v>0</v>
      </c>
      <c r="I427" s="4" t="s">
        <v>30</v>
      </c>
      <c r="K427" s="4" t="s">
        <v>2006</v>
      </c>
      <c r="M427" s="4" t="s">
        <v>32</v>
      </c>
      <c r="N427" s="4" t="s">
        <v>46</v>
      </c>
      <c r="O427" s="4" t="s">
        <v>47</v>
      </c>
      <c r="P427" s="4" t="s">
        <v>48</v>
      </c>
      <c r="Q427" s="4">
        <v>1</v>
      </c>
      <c r="R427" s="130">
        <v>6.5</v>
      </c>
      <c r="S427" s="130">
        <f t="shared" si="24"/>
        <v>6.5</v>
      </c>
      <c r="T427" s="130">
        <f t="shared" si="25"/>
        <v>1.17</v>
      </c>
      <c r="U427" s="130">
        <v>5.33</v>
      </c>
      <c r="V427" s="130">
        <f t="shared" si="26"/>
        <v>5.33</v>
      </c>
      <c r="W427" s="5">
        <v>42455</v>
      </c>
      <c r="X427" s="4" t="s">
        <v>125</v>
      </c>
      <c r="Y427" s="4" t="s">
        <v>126</v>
      </c>
      <c r="Z427" s="4" t="s">
        <v>51</v>
      </c>
      <c r="AA427" s="5">
        <v>42453</v>
      </c>
      <c r="AB427" s="4" t="s">
        <v>2007</v>
      </c>
      <c r="AC427" s="146" t="s">
        <v>2305</v>
      </c>
    </row>
    <row r="428" spans="1:29" s="4" customFormat="1">
      <c r="A428" s="4" t="s">
        <v>27</v>
      </c>
      <c r="B428" s="4" t="s">
        <v>28</v>
      </c>
      <c r="C428" s="4" t="s">
        <v>2005</v>
      </c>
      <c r="D428" s="5">
        <v>42453</v>
      </c>
      <c r="E428" s="5">
        <v>42483</v>
      </c>
      <c r="F428" s="130">
        <v>0</v>
      </c>
      <c r="G428" s="130">
        <v>0</v>
      </c>
      <c r="I428" s="4" t="s">
        <v>30</v>
      </c>
      <c r="K428" s="4" t="s">
        <v>2008</v>
      </c>
      <c r="M428" s="4" t="s">
        <v>32</v>
      </c>
      <c r="N428" s="4" t="s">
        <v>46</v>
      </c>
      <c r="O428" s="4" t="s">
        <v>47</v>
      </c>
      <c r="P428" s="4" t="s">
        <v>48</v>
      </c>
      <c r="Q428" s="4">
        <v>1</v>
      </c>
      <c r="R428" s="130">
        <v>6.5</v>
      </c>
      <c r="S428" s="130">
        <f t="shared" si="24"/>
        <v>6.5</v>
      </c>
      <c r="T428" s="130">
        <f t="shared" si="25"/>
        <v>1.17</v>
      </c>
      <c r="U428" s="130">
        <v>5.33</v>
      </c>
      <c r="V428" s="130">
        <f t="shared" si="26"/>
        <v>5.33</v>
      </c>
      <c r="W428" s="5">
        <v>42455</v>
      </c>
      <c r="X428" s="4" t="s">
        <v>125</v>
      </c>
      <c r="Y428" s="4" t="s">
        <v>126</v>
      </c>
      <c r="Z428" s="4" t="s">
        <v>51</v>
      </c>
      <c r="AA428" s="5">
        <v>42453</v>
      </c>
      <c r="AB428" s="4" t="s">
        <v>2009</v>
      </c>
      <c r="AC428" s="146" t="s">
        <v>2305</v>
      </c>
    </row>
    <row r="429" spans="1:29" s="4" customFormat="1">
      <c r="A429" s="4" t="s">
        <v>27</v>
      </c>
      <c r="B429" s="4" t="s">
        <v>28</v>
      </c>
      <c r="C429" s="4" t="s">
        <v>2005</v>
      </c>
      <c r="D429" s="5">
        <v>42453</v>
      </c>
      <c r="E429" s="5">
        <v>42483</v>
      </c>
      <c r="F429" s="130">
        <v>0</v>
      </c>
      <c r="G429" s="130">
        <v>0</v>
      </c>
      <c r="I429" s="4" t="s">
        <v>30</v>
      </c>
      <c r="K429" s="4" t="s">
        <v>2010</v>
      </c>
      <c r="M429" s="4" t="s">
        <v>32</v>
      </c>
      <c r="N429" s="4" t="s">
        <v>46</v>
      </c>
      <c r="O429" s="4" t="s">
        <v>47</v>
      </c>
      <c r="P429" s="4" t="s">
        <v>48</v>
      </c>
      <c r="Q429" s="4">
        <v>1</v>
      </c>
      <c r="R429" s="130">
        <v>6.5</v>
      </c>
      <c r="S429" s="130">
        <f t="shared" si="24"/>
        <v>6.5</v>
      </c>
      <c r="T429" s="130">
        <f t="shared" si="25"/>
        <v>1.17</v>
      </c>
      <c r="U429" s="130">
        <v>5.33</v>
      </c>
      <c r="V429" s="130">
        <f t="shared" si="26"/>
        <v>5.33</v>
      </c>
      <c r="W429" s="5">
        <v>42455</v>
      </c>
      <c r="X429" s="4" t="s">
        <v>125</v>
      </c>
      <c r="Y429" s="4" t="s">
        <v>126</v>
      </c>
      <c r="Z429" s="4" t="s">
        <v>51</v>
      </c>
      <c r="AA429" s="5">
        <v>42453</v>
      </c>
      <c r="AB429" s="4" t="s">
        <v>2011</v>
      </c>
      <c r="AC429" s="146" t="s">
        <v>2305</v>
      </c>
    </row>
    <row r="430" spans="1:29" s="4" customFormat="1">
      <c r="A430" s="4" t="s">
        <v>27</v>
      </c>
      <c r="B430" s="4" t="s">
        <v>28</v>
      </c>
      <c r="C430" s="4" t="s">
        <v>2005</v>
      </c>
      <c r="D430" s="5">
        <v>42453</v>
      </c>
      <c r="E430" s="5">
        <v>42483</v>
      </c>
      <c r="F430" s="130">
        <v>0</v>
      </c>
      <c r="G430" s="130">
        <v>0</v>
      </c>
      <c r="I430" s="4" t="s">
        <v>30</v>
      </c>
      <c r="K430" s="4" t="s">
        <v>2008</v>
      </c>
      <c r="M430" s="4" t="s">
        <v>32</v>
      </c>
      <c r="N430" s="4" t="s">
        <v>186</v>
      </c>
      <c r="O430" s="4" t="s">
        <v>187</v>
      </c>
      <c r="P430" s="4" t="s">
        <v>48</v>
      </c>
      <c r="Q430" s="4">
        <v>1</v>
      </c>
      <c r="R430" s="130">
        <v>10.39</v>
      </c>
      <c r="S430" s="130">
        <f t="shared" si="24"/>
        <v>10.39</v>
      </c>
      <c r="T430" s="130">
        <f t="shared" si="25"/>
        <v>1.870000000000001</v>
      </c>
      <c r="U430" s="130">
        <v>8.52</v>
      </c>
      <c r="V430" s="130">
        <f t="shared" si="26"/>
        <v>8.52</v>
      </c>
      <c r="W430" s="5">
        <v>42455</v>
      </c>
      <c r="X430" s="4" t="s">
        <v>125</v>
      </c>
      <c r="Y430" s="4" t="s">
        <v>126</v>
      </c>
      <c r="Z430" s="4" t="s">
        <v>51</v>
      </c>
      <c r="AA430" s="5">
        <v>42453</v>
      </c>
      <c r="AB430" s="4" t="s">
        <v>2009</v>
      </c>
      <c r="AC430" s="146" t="s">
        <v>2305</v>
      </c>
    </row>
    <row r="431" spans="1:29" s="4" customFormat="1">
      <c r="A431" s="4" t="s">
        <v>27</v>
      </c>
      <c r="B431" s="4" t="s">
        <v>28</v>
      </c>
      <c r="C431" s="4" t="s">
        <v>2005</v>
      </c>
      <c r="D431" s="5">
        <v>42453</v>
      </c>
      <c r="E431" s="5">
        <v>42483</v>
      </c>
      <c r="F431" s="130">
        <v>0</v>
      </c>
      <c r="G431" s="130">
        <v>0</v>
      </c>
      <c r="I431" s="4" t="s">
        <v>30</v>
      </c>
      <c r="K431" s="4" t="s">
        <v>2010</v>
      </c>
      <c r="M431" s="4" t="s">
        <v>32</v>
      </c>
      <c r="N431" s="4" t="s">
        <v>186</v>
      </c>
      <c r="O431" s="4" t="s">
        <v>187</v>
      </c>
      <c r="P431" s="4" t="s">
        <v>48</v>
      </c>
      <c r="Q431" s="4">
        <v>1</v>
      </c>
      <c r="R431" s="130">
        <v>10.39</v>
      </c>
      <c r="S431" s="130">
        <f t="shared" si="24"/>
        <v>10.39</v>
      </c>
      <c r="T431" s="130">
        <f t="shared" si="25"/>
        <v>1.870000000000001</v>
      </c>
      <c r="U431" s="130">
        <v>8.52</v>
      </c>
      <c r="V431" s="130">
        <f t="shared" si="26"/>
        <v>8.52</v>
      </c>
      <c r="W431" s="5">
        <v>42455</v>
      </c>
      <c r="X431" s="4" t="s">
        <v>125</v>
      </c>
      <c r="Y431" s="4" t="s">
        <v>126</v>
      </c>
      <c r="Z431" s="4" t="s">
        <v>51</v>
      </c>
      <c r="AA431" s="5">
        <v>42453</v>
      </c>
      <c r="AB431" s="4" t="s">
        <v>2011</v>
      </c>
      <c r="AC431" s="146" t="s">
        <v>2305</v>
      </c>
    </row>
    <row r="432" spans="1:29" s="4" customFormat="1">
      <c r="A432" s="4" t="s">
        <v>27</v>
      </c>
      <c r="B432" s="4" t="s">
        <v>28</v>
      </c>
      <c r="C432" s="4" t="s">
        <v>2012</v>
      </c>
      <c r="D432" s="5">
        <v>42453</v>
      </c>
      <c r="E432" s="5">
        <v>42483</v>
      </c>
      <c r="F432" s="130">
        <v>25.56</v>
      </c>
      <c r="G432" s="130">
        <v>0</v>
      </c>
      <c r="I432" s="4" t="s">
        <v>30</v>
      </c>
      <c r="K432" s="4" t="s">
        <v>94</v>
      </c>
      <c r="M432" s="4" t="s">
        <v>32</v>
      </c>
      <c r="N432" s="4" t="s">
        <v>186</v>
      </c>
      <c r="O432" s="4" t="s">
        <v>187</v>
      </c>
      <c r="P432" s="4" t="s">
        <v>48</v>
      </c>
      <c r="Q432" s="4">
        <v>1</v>
      </c>
      <c r="R432" s="130">
        <v>10.39</v>
      </c>
      <c r="S432" s="130">
        <f t="shared" si="24"/>
        <v>10.39</v>
      </c>
      <c r="T432" s="130">
        <f t="shared" si="25"/>
        <v>1.870000000000001</v>
      </c>
      <c r="U432" s="130">
        <v>8.52</v>
      </c>
      <c r="V432" s="130">
        <f t="shared" si="26"/>
        <v>8.52</v>
      </c>
      <c r="W432" s="5">
        <v>42455</v>
      </c>
      <c r="X432" s="4" t="s">
        <v>192</v>
      </c>
      <c r="Y432" s="4" t="s">
        <v>193</v>
      </c>
      <c r="Z432" s="4" t="s">
        <v>51</v>
      </c>
      <c r="AA432" s="5">
        <v>42453</v>
      </c>
      <c r="AB432" s="4" t="s">
        <v>2013</v>
      </c>
      <c r="AC432" s="146" t="s">
        <v>2305</v>
      </c>
    </row>
    <row r="433" spans="1:29" s="4" customFormat="1">
      <c r="A433" s="4" t="s">
        <v>27</v>
      </c>
      <c r="B433" s="4" t="s">
        <v>28</v>
      </c>
      <c r="C433" s="4" t="s">
        <v>2012</v>
      </c>
      <c r="D433" s="5">
        <v>42453</v>
      </c>
      <c r="E433" s="5">
        <v>42483</v>
      </c>
      <c r="F433" s="130">
        <v>0</v>
      </c>
      <c r="G433" s="130">
        <v>0</v>
      </c>
      <c r="I433" s="4" t="s">
        <v>30</v>
      </c>
      <c r="M433" s="4" t="s">
        <v>32</v>
      </c>
      <c r="N433" s="4" t="s">
        <v>186</v>
      </c>
      <c r="O433" s="4" t="s">
        <v>187</v>
      </c>
      <c r="P433" s="4" t="s">
        <v>48</v>
      </c>
      <c r="Q433" s="4">
        <v>1</v>
      </c>
      <c r="R433" s="130">
        <v>10.39</v>
      </c>
      <c r="S433" s="130">
        <f t="shared" si="24"/>
        <v>10.39</v>
      </c>
      <c r="T433" s="130">
        <f t="shared" si="25"/>
        <v>1.870000000000001</v>
      </c>
      <c r="U433" s="130">
        <v>8.52</v>
      </c>
      <c r="V433" s="130">
        <f t="shared" si="26"/>
        <v>8.52</v>
      </c>
      <c r="W433" s="5">
        <v>42455</v>
      </c>
      <c r="X433" s="4" t="s">
        <v>2014</v>
      </c>
      <c r="Y433" s="4" t="s">
        <v>2015</v>
      </c>
      <c r="Z433" s="4" t="s">
        <v>38</v>
      </c>
      <c r="AA433" s="5">
        <v>42453</v>
      </c>
      <c r="AB433" s="4" t="s">
        <v>2016</v>
      </c>
      <c r="AC433" s="146" t="s">
        <v>2302</v>
      </c>
    </row>
    <row r="434" spans="1:29" s="4" customFormat="1">
      <c r="A434" s="4" t="s">
        <v>27</v>
      </c>
      <c r="B434" s="4" t="s">
        <v>28</v>
      </c>
      <c r="C434" s="4" t="s">
        <v>2012</v>
      </c>
      <c r="D434" s="5">
        <v>42453</v>
      </c>
      <c r="E434" s="5">
        <v>42483</v>
      </c>
      <c r="F434" s="130">
        <v>0</v>
      </c>
      <c r="G434" s="130">
        <v>0</v>
      </c>
      <c r="I434" s="4" t="s">
        <v>30</v>
      </c>
      <c r="K434" s="4" t="s">
        <v>2017</v>
      </c>
      <c r="M434" s="4" t="s">
        <v>32</v>
      </c>
      <c r="N434" s="4" t="s">
        <v>186</v>
      </c>
      <c r="O434" s="4" t="s">
        <v>187</v>
      </c>
      <c r="P434" s="4" t="s">
        <v>48</v>
      </c>
      <c r="Q434" s="4">
        <v>1</v>
      </c>
      <c r="R434" s="130">
        <v>10.39</v>
      </c>
      <c r="S434" s="130">
        <f t="shared" si="24"/>
        <v>10.39</v>
      </c>
      <c r="T434" s="130">
        <f t="shared" si="25"/>
        <v>1.870000000000001</v>
      </c>
      <c r="U434" s="130">
        <v>8.52</v>
      </c>
      <c r="V434" s="130">
        <f t="shared" si="26"/>
        <v>8.52</v>
      </c>
      <c r="W434" s="5">
        <v>42455</v>
      </c>
      <c r="X434" s="4" t="s">
        <v>2018</v>
      </c>
      <c r="Y434" s="4" t="s">
        <v>2019</v>
      </c>
      <c r="Z434" s="4" t="s">
        <v>38</v>
      </c>
      <c r="AA434" s="5">
        <v>42453</v>
      </c>
      <c r="AB434" s="4" t="s">
        <v>2020</v>
      </c>
      <c r="AC434" s="146" t="s">
        <v>2302</v>
      </c>
    </row>
    <row r="435" spans="1:29" s="4" customFormat="1">
      <c r="A435" s="4" t="s">
        <v>27</v>
      </c>
      <c r="B435" s="4" t="s">
        <v>28</v>
      </c>
      <c r="C435" s="4" t="s">
        <v>2025</v>
      </c>
      <c r="D435" s="5">
        <v>42454</v>
      </c>
      <c r="E435" s="5">
        <v>42484</v>
      </c>
      <c r="F435" s="130">
        <v>78.260000000000005</v>
      </c>
      <c r="G435" s="130">
        <v>0</v>
      </c>
      <c r="I435" s="4" t="s">
        <v>30</v>
      </c>
      <c r="K435" s="4" t="s">
        <v>94</v>
      </c>
      <c r="M435" s="4" t="s">
        <v>32</v>
      </c>
      <c r="N435" s="4" t="s">
        <v>46</v>
      </c>
      <c r="O435" s="4" t="s">
        <v>47</v>
      </c>
      <c r="P435" s="4" t="s">
        <v>48</v>
      </c>
      <c r="Q435" s="4">
        <v>1</v>
      </c>
      <c r="R435" s="130">
        <v>6.5</v>
      </c>
      <c r="S435" s="130">
        <f t="shared" si="24"/>
        <v>6.5</v>
      </c>
      <c r="T435" s="130">
        <f t="shared" si="25"/>
        <v>1.17</v>
      </c>
      <c r="U435" s="130">
        <v>5.33</v>
      </c>
      <c r="V435" s="130">
        <f t="shared" si="26"/>
        <v>5.33</v>
      </c>
      <c r="W435" s="5">
        <v>42455</v>
      </c>
      <c r="X435" s="4" t="s">
        <v>130</v>
      </c>
      <c r="Y435" s="4" t="s">
        <v>131</v>
      </c>
      <c r="Z435" s="4" t="s">
        <v>51</v>
      </c>
      <c r="AA435" s="5">
        <v>42454</v>
      </c>
      <c r="AB435" s="4" t="s">
        <v>2026</v>
      </c>
      <c r="AC435" s="146" t="s">
        <v>2306</v>
      </c>
    </row>
    <row r="436" spans="1:29" s="4" customFormat="1">
      <c r="A436" s="4" t="s">
        <v>27</v>
      </c>
      <c r="B436" s="4" t="s">
        <v>28</v>
      </c>
      <c r="C436" s="4" t="s">
        <v>2025</v>
      </c>
      <c r="D436" s="5">
        <v>42454</v>
      </c>
      <c r="E436" s="5">
        <v>42484</v>
      </c>
      <c r="F436" s="130">
        <v>0</v>
      </c>
      <c r="G436" s="130">
        <v>0</v>
      </c>
      <c r="I436" s="4" t="s">
        <v>30</v>
      </c>
      <c r="K436" s="4" t="s">
        <v>94</v>
      </c>
      <c r="M436" s="4" t="s">
        <v>32</v>
      </c>
      <c r="N436" s="4" t="s">
        <v>46</v>
      </c>
      <c r="O436" s="4" t="s">
        <v>47</v>
      </c>
      <c r="P436" s="4" t="s">
        <v>48</v>
      </c>
      <c r="Q436" s="4">
        <v>1</v>
      </c>
      <c r="R436" s="130">
        <v>6.5</v>
      </c>
      <c r="S436" s="130">
        <f t="shared" si="24"/>
        <v>6.5</v>
      </c>
      <c r="T436" s="130">
        <f t="shared" si="25"/>
        <v>1.17</v>
      </c>
      <c r="U436" s="130">
        <v>5.33</v>
      </c>
      <c r="V436" s="130">
        <f t="shared" si="26"/>
        <v>5.33</v>
      </c>
      <c r="W436" s="5">
        <v>42455</v>
      </c>
      <c r="X436" s="4" t="s">
        <v>398</v>
      </c>
      <c r="Y436" s="4" t="s">
        <v>399</v>
      </c>
      <c r="Z436" s="4" t="s">
        <v>51</v>
      </c>
      <c r="AA436" s="5">
        <v>42454</v>
      </c>
      <c r="AB436" s="4" t="s">
        <v>2028</v>
      </c>
      <c r="AC436" s="146" t="s">
        <v>2307</v>
      </c>
    </row>
    <row r="437" spans="1:29" s="4" customFormat="1">
      <c r="A437" s="4" t="s">
        <v>27</v>
      </c>
      <c r="B437" s="4" t="s">
        <v>28</v>
      </c>
      <c r="C437" s="4" t="s">
        <v>2025</v>
      </c>
      <c r="D437" s="5">
        <v>42454</v>
      </c>
      <c r="E437" s="5">
        <v>42484</v>
      </c>
      <c r="F437" s="130">
        <v>0</v>
      </c>
      <c r="G437" s="130">
        <v>0</v>
      </c>
      <c r="I437" s="4" t="s">
        <v>30</v>
      </c>
      <c r="K437" s="4" t="s">
        <v>94</v>
      </c>
      <c r="M437" s="4" t="s">
        <v>32</v>
      </c>
      <c r="N437" s="4" t="s">
        <v>46</v>
      </c>
      <c r="O437" s="4" t="s">
        <v>47</v>
      </c>
      <c r="P437" s="4" t="s">
        <v>48</v>
      </c>
      <c r="Q437" s="4">
        <v>1</v>
      </c>
      <c r="R437" s="130">
        <v>6.5</v>
      </c>
      <c r="S437" s="130">
        <f t="shared" si="24"/>
        <v>6.5</v>
      </c>
      <c r="T437" s="130">
        <f t="shared" si="25"/>
        <v>1.17</v>
      </c>
      <c r="U437" s="130">
        <v>5.33</v>
      </c>
      <c r="V437" s="130">
        <f t="shared" si="26"/>
        <v>5.33</v>
      </c>
      <c r="W437" s="5">
        <v>42455</v>
      </c>
      <c r="X437" s="4" t="s">
        <v>130</v>
      </c>
      <c r="Y437" s="4" t="s">
        <v>131</v>
      </c>
      <c r="Z437" s="4" t="s">
        <v>51</v>
      </c>
      <c r="AA437" s="5">
        <v>42454</v>
      </c>
      <c r="AB437" s="4" t="s">
        <v>2026</v>
      </c>
      <c r="AC437" s="146" t="s">
        <v>2306</v>
      </c>
    </row>
    <row r="438" spans="1:29" s="4" customFormat="1">
      <c r="A438" s="4" t="s">
        <v>27</v>
      </c>
      <c r="B438" s="4" t="s">
        <v>28</v>
      </c>
      <c r="C438" s="4" t="s">
        <v>2025</v>
      </c>
      <c r="D438" s="5">
        <v>42454</v>
      </c>
      <c r="E438" s="5">
        <v>42484</v>
      </c>
      <c r="F438" s="130">
        <v>0</v>
      </c>
      <c r="G438" s="130">
        <v>0</v>
      </c>
      <c r="I438" s="4" t="s">
        <v>30</v>
      </c>
      <c r="K438" s="4" t="s">
        <v>94</v>
      </c>
      <c r="M438" s="4" t="s">
        <v>32</v>
      </c>
      <c r="N438" s="4" t="s">
        <v>46</v>
      </c>
      <c r="O438" s="4" t="s">
        <v>47</v>
      </c>
      <c r="P438" s="4" t="s">
        <v>48</v>
      </c>
      <c r="Q438" s="4">
        <v>1</v>
      </c>
      <c r="R438" s="130">
        <v>6.5</v>
      </c>
      <c r="S438" s="130">
        <f t="shared" si="24"/>
        <v>6.5</v>
      </c>
      <c r="T438" s="130">
        <f t="shared" si="25"/>
        <v>1.17</v>
      </c>
      <c r="U438" s="130">
        <v>5.33</v>
      </c>
      <c r="V438" s="130">
        <f t="shared" si="26"/>
        <v>5.33</v>
      </c>
      <c r="W438" s="5">
        <v>42455</v>
      </c>
      <c r="X438" s="4" t="s">
        <v>130</v>
      </c>
      <c r="Y438" s="4" t="s">
        <v>131</v>
      </c>
      <c r="Z438" s="4" t="s">
        <v>51</v>
      </c>
      <c r="AA438" s="5">
        <v>42454</v>
      </c>
      <c r="AB438" s="4" t="s">
        <v>2026</v>
      </c>
      <c r="AC438" s="146" t="s">
        <v>2306</v>
      </c>
    </row>
    <row r="439" spans="1:29" s="4" customFormat="1">
      <c r="A439" s="4" t="s">
        <v>27</v>
      </c>
      <c r="B439" s="4" t="s">
        <v>28</v>
      </c>
      <c r="C439" s="4" t="s">
        <v>2025</v>
      </c>
      <c r="D439" s="5">
        <v>42454</v>
      </c>
      <c r="E439" s="5">
        <v>42484</v>
      </c>
      <c r="F439" s="130">
        <v>0</v>
      </c>
      <c r="G439" s="130">
        <v>0</v>
      </c>
      <c r="I439" s="4" t="s">
        <v>30</v>
      </c>
      <c r="K439" s="4" t="s">
        <v>94</v>
      </c>
      <c r="M439" s="4" t="s">
        <v>32</v>
      </c>
      <c r="N439" s="4" t="s">
        <v>186</v>
      </c>
      <c r="O439" s="4" t="s">
        <v>187</v>
      </c>
      <c r="P439" s="4" t="s">
        <v>48</v>
      </c>
      <c r="Q439" s="4">
        <v>1</v>
      </c>
      <c r="R439" s="130">
        <v>10.39</v>
      </c>
      <c r="S439" s="130">
        <f t="shared" si="24"/>
        <v>10.39</v>
      </c>
      <c r="T439" s="130">
        <f t="shared" si="25"/>
        <v>1.870000000000001</v>
      </c>
      <c r="U439" s="130">
        <v>8.52</v>
      </c>
      <c r="V439" s="130">
        <f t="shared" si="26"/>
        <v>8.52</v>
      </c>
      <c r="W439" s="5">
        <v>42455</v>
      </c>
      <c r="X439" s="4" t="s">
        <v>805</v>
      </c>
      <c r="Y439" s="4" t="s">
        <v>131</v>
      </c>
      <c r="Z439" s="4" t="s">
        <v>51</v>
      </c>
      <c r="AA439" s="5">
        <v>42454</v>
      </c>
      <c r="AB439" s="4" t="s">
        <v>2027</v>
      </c>
      <c r="AC439" s="146" t="s">
        <v>2306</v>
      </c>
    </row>
    <row r="440" spans="1:29" s="4" customFormat="1">
      <c r="A440" s="4" t="s">
        <v>27</v>
      </c>
      <c r="B440" s="4" t="s">
        <v>28</v>
      </c>
      <c r="C440" s="4" t="s">
        <v>2025</v>
      </c>
      <c r="D440" s="5">
        <v>42454</v>
      </c>
      <c r="E440" s="5">
        <v>42484</v>
      </c>
      <c r="F440" s="130">
        <v>0</v>
      </c>
      <c r="G440" s="130">
        <v>0</v>
      </c>
      <c r="I440" s="4" t="s">
        <v>30</v>
      </c>
      <c r="K440" s="4" t="s">
        <v>94</v>
      </c>
      <c r="M440" s="4" t="s">
        <v>32</v>
      </c>
      <c r="N440" s="4" t="s">
        <v>186</v>
      </c>
      <c r="O440" s="4" t="s">
        <v>187</v>
      </c>
      <c r="P440" s="4" t="s">
        <v>48</v>
      </c>
      <c r="Q440" s="4">
        <v>1</v>
      </c>
      <c r="R440" s="130">
        <v>10.39</v>
      </c>
      <c r="S440" s="130">
        <f t="shared" si="24"/>
        <v>10.39</v>
      </c>
      <c r="T440" s="130">
        <f t="shared" si="25"/>
        <v>1.870000000000001</v>
      </c>
      <c r="U440" s="130">
        <v>8.52</v>
      </c>
      <c r="V440" s="130">
        <f t="shared" si="26"/>
        <v>8.52</v>
      </c>
      <c r="W440" s="5">
        <v>42455</v>
      </c>
      <c r="X440" s="4" t="s">
        <v>805</v>
      </c>
      <c r="Y440" s="4" t="s">
        <v>131</v>
      </c>
      <c r="Z440" s="4" t="s">
        <v>51</v>
      </c>
      <c r="AA440" s="5">
        <v>42454</v>
      </c>
      <c r="AB440" s="4" t="s">
        <v>2027</v>
      </c>
      <c r="AC440" s="146" t="s">
        <v>2306</v>
      </c>
    </row>
    <row r="441" spans="1:29" s="4" customFormat="1">
      <c r="A441" s="4" t="s">
        <v>27</v>
      </c>
      <c r="B441" s="4" t="s">
        <v>28</v>
      </c>
      <c r="C441" s="4" t="s">
        <v>2025</v>
      </c>
      <c r="D441" s="5">
        <v>42454</v>
      </c>
      <c r="E441" s="5">
        <v>42484</v>
      </c>
      <c r="F441" s="130">
        <v>0</v>
      </c>
      <c r="G441" s="130">
        <v>0</v>
      </c>
      <c r="I441" s="4" t="s">
        <v>30</v>
      </c>
      <c r="K441" s="4" t="s">
        <v>94</v>
      </c>
      <c r="M441" s="4" t="s">
        <v>32</v>
      </c>
      <c r="N441" s="4" t="s">
        <v>186</v>
      </c>
      <c r="O441" s="4" t="s">
        <v>187</v>
      </c>
      <c r="P441" s="4" t="s">
        <v>48</v>
      </c>
      <c r="Q441" s="4">
        <v>1</v>
      </c>
      <c r="R441" s="130">
        <v>10.39</v>
      </c>
      <c r="S441" s="130">
        <f t="shared" si="24"/>
        <v>10.39</v>
      </c>
      <c r="T441" s="130">
        <f t="shared" si="25"/>
        <v>1.870000000000001</v>
      </c>
      <c r="U441" s="130">
        <v>8.52</v>
      </c>
      <c r="V441" s="130">
        <f t="shared" si="26"/>
        <v>8.52</v>
      </c>
      <c r="W441" s="5">
        <v>42455</v>
      </c>
      <c r="X441" s="4" t="s">
        <v>805</v>
      </c>
      <c r="Y441" s="4" t="s">
        <v>131</v>
      </c>
      <c r="Z441" s="4" t="s">
        <v>51</v>
      </c>
      <c r="AA441" s="5">
        <v>42454</v>
      </c>
      <c r="AB441" s="4" t="s">
        <v>2027</v>
      </c>
      <c r="AC441" s="146" t="s">
        <v>2306</v>
      </c>
    </row>
    <row r="442" spans="1:29" s="4" customFormat="1">
      <c r="A442" s="4" t="s">
        <v>27</v>
      </c>
      <c r="B442" s="4" t="s">
        <v>28</v>
      </c>
      <c r="C442" s="4" t="s">
        <v>2025</v>
      </c>
      <c r="D442" s="5">
        <v>42454</v>
      </c>
      <c r="E442" s="5">
        <v>42484</v>
      </c>
      <c r="F442" s="130">
        <v>0</v>
      </c>
      <c r="G442" s="130">
        <v>0</v>
      </c>
      <c r="I442" s="4" t="s">
        <v>30</v>
      </c>
      <c r="K442" s="4" t="s">
        <v>94</v>
      </c>
      <c r="M442" s="4" t="s">
        <v>32</v>
      </c>
      <c r="N442" s="4" t="s">
        <v>186</v>
      </c>
      <c r="O442" s="4" t="s">
        <v>187</v>
      </c>
      <c r="P442" s="4" t="s">
        <v>48</v>
      </c>
      <c r="Q442" s="4">
        <v>1</v>
      </c>
      <c r="R442" s="130">
        <v>10.39</v>
      </c>
      <c r="S442" s="130">
        <f t="shared" si="24"/>
        <v>10.39</v>
      </c>
      <c r="T442" s="130">
        <f t="shared" si="25"/>
        <v>1.870000000000001</v>
      </c>
      <c r="U442" s="130">
        <v>8.52</v>
      </c>
      <c r="V442" s="130">
        <f t="shared" si="26"/>
        <v>8.52</v>
      </c>
      <c r="W442" s="5">
        <v>42455</v>
      </c>
      <c r="X442" s="4" t="s">
        <v>805</v>
      </c>
      <c r="Y442" s="4" t="s">
        <v>131</v>
      </c>
      <c r="Z442" s="4" t="s">
        <v>51</v>
      </c>
      <c r="AA442" s="5">
        <v>42454</v>
      </c>
      <c r="AB442" s="4" t="s">
        <v>2027</v>
      </c>
      <c r="AC442" s="146" t="s">
        <v>2306</v>
      </c>
    </row>
    <row r="443" spans="1:29" s="4" customFormat="1">
      <c r="A443" s="4" t="s">
        <v>27</v>
      </c>
      <c r="B443" s="4" t="s">
        <v>28</v>
      </c>
      <c r="C443" s="4" t="s">
        <v>2025</v>
      </c>
      <c r="D443" s="5">
        <v>42454</v>
      </c>
      <c r="E443" s="5">
        <v>42484</v>
      </c>
      <c r="F443" s="130">
        <v>0</v>
      </c>
      <c r="G443" s="130">
        <v>0</v>
      </c>
      <c r="I443" s="4" t="s">
        <v>30</v>
      </c>
      <c r="K443" s="4" t="s">
        <v>94</v>
      </c>
      <c r="M443" s="4" t="s">
        <v>32</v>
      </c>
      <c r="N443" s="4" t="s">
        <v>186</v>
      </c>
      <c r="O443" s="4" t="s">
        <v>187</v>
      </c>
      <c r="P443" s="4" t="s">
        <v>48</v>
      </c>
      <c r="Q443" s="4">
        <v>2</v>
      </c>
      <c r="R443" s="130">
        <v>10.39</v>
      </c>
      <c r="S443" s="130">
        <f t="shared" si="24"/>
        <v>20.78</v>
      </c>
      <c r="T443" s="130">
        <f t="shared" si="25"/>
        <v>3.740000000000002</v>
      </c>
      <c r="U443" s="130">
        <v>8.52</v>
      </c>
      <c r="V443" s="130">
        <f t="shared" si="26"/>
        <v>17.04</v>
      </c>
      <c r="W443" s="5">
        <v>42455</v>
      </c>
      <c r="X443" s="4" t="s">
        <v>805</v>
      </c>
      <c r="Y443" s="4" t="s">
        <v>131</v>
      </c>
      <c r="Z443" s="4" t="s">
        <v>51</v>
      </c>
      <c r="AA443" s="5">
        <v>42454</v>
      </c>
      <c r="AB443" s="4" t="s">
        <v>2027</v>
      </c>
      <c r="AC443" s="146" t="s">
        <v>2306</v>
      </c>
    </row>
    <row r="444" spans="1:29" s="4" customFormat="1">
      <c r="A444" s="4" t="s">
        <v>27</v>
      </c>
      <c r="B444" s="4" t="s">
        <v>28</v>
      </c>
      <c r="C444" s="4" t="s">
        <v>2025</v>
      </c>
      <c r="D444" s="5">
        <v>42454</v>
      </c>
      <c r="E444" s="5">
        <v>42484</v>
      </c>
      <c r="F444" s="130">
        <v>0</v>
      </c>
      <c r="G444" s="130">
        <v>0</v>
      </c>
      <c r="I444" s="4" t="s">
        <v>30</v>
      </c>
      <c r="K444" s="4" t="s">
        <v>94</v>
      </c>
      <c r="M444" s="4" t="s">
        <v>32</v>
      </c>
      <c r="N444" s="4" t="s">
        <v>172</v>
      </c>
      <c r="O444" s="4" t="s">
        <v>173</v>
      </c>
      <c r="P444" s="4" t="s">
        <v>174</v>
      </c>
      <c r="Q444" s="4">
        <v>1</v>
      </c>
      <c r="R444" s="130">
        <v>7.1</v>
      </c>
      <c r="S444" s="130">
        <f t="shared" si="24"/>
        <v>7.1</v>
      </c>
      <c r="T444" s="130">
        <f t="shared" si="25"/>
        <v>1.2799999999999994</v>
      </c>
      <c r="U444" s="130">
        <v>5.82</v>
      </c>
      <c r="V444" s="130">
        <f t="shared" si="26"/>
        <v>5.82</v>
      </c>
      <c r="W444" s="5">
        <v>42455</v>
      </c>
      <c r="X444" s="4" t="s">
        <v>1776</v>
      </c>
      <c r="Y444" s="4" t="s">
        <v>1777</v>
      </c>
      <c r="Z444" s="4" t="s">
        <v>51</v>
      </c>
      <c r="AA444" s="5">
        <v>42454</v>
      </c>
      <c r="AB444" s="4" t="s">
        <v>2029</v>
      </c>
      <c r="AC444" s="146" t="s">
        <v>2306</v>
      </c>
    </row>
    <row r="445" spans="1:29" s="4" customFormat="1">
      <c r="A445" s="4" t="s">
        <v>27</v>
      </c>
      <c r="B445" s="4" t="s">
        <v>28</v>
      </c>
      <c r="C445" s="4" t="s">
        <v>2030</v>
      </c>
      <c r="D445" s="5">
        <v>42454</v>
      </c>
      <c r="E445" s="5">
        <v>42484</v>
      </c>
      <c r="F445" s="130">
        <v>64.41</v>
      </c>
      <c r="G445" s="130">
        <v>0</v>
      </c>
      <c r="I445" s="4" t="s">
        <v>30</v>
      </c>
      <c r="K445" s="4">
        <v>68416292</v>
      </c>
      <c r="M445" s="4" t="s">
        <v>32</v>
      </c>
      <c r="N445" s="4" t="s">
        <v>46</v>
      </c>
      <c r="O445" s="4" t="s">
        <v>47</v>
      </c>
      <c r="P445" s="4" t="s">
        <v>48</v>
      </c>
      <c r="Q445" s="4">
        <v>1</v>
      </c>
      <c r="R445" s="130">
        <v>6.5</v>
      </c>
      <c r="S445" s="130">
        <f t="shared" si="24"/>
        <v>6.5</v>
      </c>
      <c r="T445" s="130">
        <f t="shared" si="25"/>
        <v>1.17</v>
      </c>
      <c r="U445" s="130">
        <v>5.33</v>
      </c>
      <c r="V445" s="130">
        <f t="shared" si="26"/>
        <v>5.33</v>
      </c>
      <c r="W445" s="5">
        <v>42455</v>
      </c>
      <c r="X445" s="4" t="s">
        <v>2031</v>
      </c>
      <c r="Y445" s="4" t="s">
        <v>2032</v>
      </c>
      <c r="Z445" s="4" t="s">
        <v>61</v>
      </c>
      <c r="AA445" s="5">
        <v>42454</v>
      </c>
      <c r="AB445" s="4" t="s">
        <v>2033</v>
      </c>
      <c r="AC445" s="146" t="s">
        <v>2302</v>
      </c>
    </row>
    <row r="446" spans="1:29" s="4" customFormat="1">
      <c r="A446" s="4" t="s">
        <v>27</v>
      </c>
      <c r="B446" s="4" t="s">
        <v>28</v>
      </c>
      <c r="C446" s="4" t="s">
        <v>2030</v>
      </c>
      <c r="D446" s="5">
        <v>42454</v>
      </c>
      <c r="E446" s="5">
        <v>42484</v>
      </c>
      <c r="F446" s="130">
        <v>0</v>
      </c>
      <c r="G446" s="130">
        <v>0</v>
      </c>
      <c r="I446" s="4" t="s">
        <v>30</v>
      </c>
      <c r="K446" s="4" t="s">
        <v>94</v>
      </c>
      <c r="M446" s="4" t="s">
        <v>32</v>
      </c>
      <c r="N446" s="4" t="s">
        <v>186</v>
      </c>
      <c r="O446" s="4" t="s">
        <v>187</v>
      </c>
      <c r="P446" s="4" t="s">
        <v>48</v>
      </c>
      <c r="Q446" s="4">
        <v>1</v>
      </c>
      <c r="R446" s="130">
        <v>10.39</v>
      </c>
      <c r="S446" s="130">
        <f t="shared" si="24"/>
        <v>10.39</v>
      </c>
      <c r="T446" s="130">
        <f t="shared" si="25"/>
        <v>1.870000000000001</v>
      </c>
      <c r="U446" s="130">
        <v>8.52</v>
      </c>
      <c r="V446" s="130">
        <f t="shared" si="26"/>
        <v>8.52</v>
      </c>
      <c r="W446" s="5">
        <v>42455</v>
      </c>
      <c r="X446" s="4" t="s">
        <v>1049</v>
      </c>
      <c r="Y446" s="4" t="s">
        <v>1050</v>
      </c>
      <c r="Z446" s="4" t="s">
        <v>78</v>
      </c>
      <c r="AA446" s="5">
        <v>42454</v>
      </c>
      <c r="AB446" s="4" t="s">
        <v>2039</v>
      </c>
      <c r="AC446" s="146" t="s">
        <v>2302</v>
      </c>
    </row>
    <row r="447" spans="1:29" s="4" customFormat="1">
      <c r="A447" s="4" t="s">
        <v>27</v>
      </c>
      <c r="B447" s="4" t="s">
        <v>28</v>
      </c>
      <c r="C447" s="4" t="s">
        <v>2030</v>
      </c>
      <c r="D447" s="5">
        <v>42454</v>
      </c>
      <c r="E447" s="5">
        <v>42484</v>
      </c>
      <c r="F447" s="130">
        <v>0</v>
      </c>
      <c r="G447" s="130">
        <v>0</v>
      </c>
      <c r="I447" s="4" t="s">
        <v>30</v>
      </c>
      <c r="K447" s="4" t="s">
        <v>94</v>
      </c>
      <c r="M447" s="4" t="s">
        <v>32</v>
      </c>
      <c r="N447" s="4" t="s">
        <v>186</v>
      </c>
      <c r="O447" s="4" t="s">
        <v>187</v>
      </c>
      <c r="P447" s="4" t="s">
        <v>48</v>
      </c>
      <c r="Q447" s="4">
        <v>1</v>
      </c>
      <c r="R447" s="130">
        <v>10.39</v>
      </c>
      <c r="S447" s="130">
        <f t="shared" si="24"/>
        <v>10.39</v>
      </c>
      <c r="T447" s="130">
        <f t="shared" si="25"/>
        <v>1.870000000000001</v>
      </c>
      <c r="U447" s="130">
        <v>8.52</v>
      </c>
      <c r="V447" s="130">
        <f t="shared" si="26"/>
        <v>8.52</v>
      </c>
      <c r="W447" s="5">
        <v>42455</v>
      </c>
      <c r="X447" s="4" t="s">
        <v>1049</v>
      </c>
      <c r="Y447" s="4" t="s">
        <v>1050</v>
      </c>
      <c r="Z447" s="4" t="s">
        <v>78</v>
      </c>
      <c r="AA447" s="5">
        <v>42454</v>
      </c>
      <c r="AB447" s="4" t="s">
        <v>2040</v>
      </c>
      <c r="AC447" s="146" t="s">
        <v>2302</v>
      </c>
    </row>
    <row r="448" spans="1:29" s="4" customFormat="1">
      <c r="A448" s="4" t="s">
        <v>27</v>
      </c>
      <c r="B448" s="4" t="s">
        <v>28</v>
      </c>
      <c r="C448" s="4" t="s">
        <v>2030</v>
      </c>
      <c r="D448" s="5">
        <v>42454</v>
      </c>
      <c r="E448" s="5">
        <v>42484</v>
      </c>
      <c r="F448" s="130">
        <v>0</v>
      </c>
      <c r="G448" s="130">
        <v>0</v>
      </c>
      <c r="I448" s="4" t="s">
        <v>30</v>
      </c>
      <c r="K448" s="4" t="s">
        <v>2045</v>
      </c>
      <c r="M448" s="4" t="s">
        <v>32</v>
      </c>
      <c r="N448" s="4" t="s">
        <v>46</v>
      </c>
      <c r="O448" s="4" t="s">
        <v>47</v>
      </c>
      <c r="P448" s="4" t="s">
        <v>48</v>
      </c>
      <c r="Q448" s="4">
        <v>1</v>
      </c>
      <c r="R448" s="130">
        <v>6.5</v>
      </c>
      <c r="S448" s="130">
        <f t="shared" si="24"/>
        <v>6.5</v>
      </c>
      <c r="T448" s="130">
        <f t="shared" si="25"/>
        <v>1.17</v>
      </c>
      <c r="U448" s="130">
        <v>5.33</v>
      </c>
      <c r="V448" s="130">
        <f t="shared" si="26"/>
        <v>5.33</v>
      </c>
      <c r="W448" s="5">
        <v>42455</v>
      </c>
      <c r="X448" s="4" t="s">
        <v>734</v>
      </c>
      <c r="Y448" s="4" t="s">
        <v>627</v>
      </c>
      <c r="Z448" s="4" t="s">
        <v>38</v>
      </c>
      <c r="AA448" s="5">
        <v>42454</v>
      </c>
      <c r="AB448" s="4" t="s">
        <v>2046</v>
      </c>
      <c r="AC448" s="146" t="s">
        <v>2302</v>
      </c>
    </row>
    <row r="449" spans="1:29" s="4" customFormat="1">
      <c r="A449" s="4" t="s">
        <v>27</v>
      </c>
      <c r="B449" s="4" t="s">
        <v>28</v>
      </c>
      <c r="C449" s="4" t="s">
        <v>2030</v>
      </c>
      <c r="D449" s="5">
        <v>42454</v>
      </c>
      <c r="E449" s="5">
        <v>42484</v>
      </c>
      <c r="F449" s="130">
        <v>0</v>
      </c>
      <c r="G449" s="130">
        <v>0</v>
      </c>
      <c r="I449" s="4" t="s">
        <v>30</v>
      </c>
      <c r="K449" s="4" t="s">
        <v>2042</v>
      </c>
      <c r="M449" s="4" t="s">
        <v>32</v>
      </c>
      <c r="N449" s="4" t="s">
        <v>186</v>
      </c>
      <c r="O449" s="4" t="s">
        <v>187</v>
      </c>
      <c r="P449" s="4" t="s">
        <v>48</v>
      </c>
      <c r="Q449" s="4">
        <v>1</v>
      </c>
      <c r="R449" s="130">
        <v>10.39</v>
      </c>
      <c r="S449" s="130">
        <f t="shared" si="24"/>
        <v>10.39</v>
      </c>
      <c r="T449" s="130">
        <f t="shared" si="25"/>
        <v>1.870000000000001</v>
      </c>
      <c r="U449" s="130">
        <v>8.52</v>
      </c>
      <c r="V449" s="130">
        <f t="shared" si="26"/>
        <v>8.52</v>
      </c>
      <c r="W449" s="5">
        <v>42455</v>
      </c>
      <c r="X449" s="4" t="s">
        <v>734</v>
      </c>
      <c r="Y449" s="4" t="s">
        <v>627</v>
      </c>
      <c r="Z449" s="4" t="s">
        <v>38</v>
      </c>
      <c r="AA449" s="5">
        <v>42454</v>
      </c>
      <c r="AB449" s="4" t="s">
        <v>2043</v>
      </c>
      <c r="AC449" s="146" t="s">
        <v>2302</v>
      </c>
    </row>
    <row r="450" spans="1:29" s="4" customFormat="1">
      <c r="A450" s="4" t="s">
        <v>27</v>
      </c>
      <c r="B450" s="4" t="s">
        <v>28</v>
      </c>
      <c r="C450" s="4" t="s">
        <v>2030</v>
      </c>
      <c r="D450" s="5">
        <v>42454</v>
      </c>
      <c r="E450" s="5">
        <v>42484</v>
      </c>
      <c r="F450" s="130">
        <v>0</v>
      </c>
      <c r="G450" s="130">
        <v>0</v>
      </c>
      <c r="I450" s="4" t="s">
        <v>30</v>
      </c>
      <c r="K450" s="4">
        <v>68431163</v>
      </c>
      <c r="M450" s="4" t="s">
        <v>32</v>
      </c>
      <c r="N450" s="4" t="s">
        <v>186</v>
      </c>
      <c r="O450" s="4" t="s">
        <v>187</v>
      </c>
      <c r="P450" s="4" t="s">
        <v>48</v>
      </c>
      <c r="Q450" s="4">
        <v>1</v>
      </c>
      <c r="R450" s="130">
        <v>10.39</v>
      </c>
      <c r="S450" s="130">
        <f t="shared" si="24"/>
        <v>10.39</v>
      </c>
      <c r="T450" s="130">
        <f t="shared" si="25"/>
        <v>1.870000000000001</v>
      </c>
      <c r="U450" s="130">
        <v>8.52</v>
      </c>
      <c r="V450" s="130">
        <f t="shared" si="26"/>
        <v>8.52</v>
      </c>
      <c r="W450" s="5">
        <v>42455</v>
      </c>
      <c r="X450" s="4" t="s">
        <v>1214</v>
      </c>
      <c r="Y450" s="4" t="s">
        <v>1215</v>
      </c>
      <c r="Z450" s="4" t="s">
        <v>61</v>
      </c>
      <c r="AA450" s="5">
        <v>42454</v>
      </c>
      <c r="AB450" s="4" t="s">
        <v>2038</v>
      </c>
      <c r="AC450" s="146" t="s">
        <v>2302</v>
      </c>
    </row>
    <row r="451" spans="1:29" s="4" customFormat="1">
      <c r="A451" s="4" t="s">
        <v>27</v>
      </c>
      <c r="B451" s="4" t="s">
        <v>28</v>
      </c>
      <c r="C451" s="4" t="s">
        <v>2030</v>
      </c>
      <c r="D451" s="5">
        <v>42454</v>
      </c>
      <c r="E451" s="5">
        <v>42484</v>
      </c>
      <c r="F451" s="130">
        <v>0</v>
      </c>
      <c r="G451" s="130">
        <v>0</v>
      </c>
      <c r="I451" s="4" t="s">
        <v>30</v>
      </c>
      <c r="K451" s="4">
        <v>976524</v>
      </c>
      <c r="M451" s="4" t="s">
        <v>32</v>
      </c>
      <c r="N451" s="4" t="s">
        <v>186</v>
      </c>
      <c r="O451" s="4" t="s">
        <v>187</v>
      </c>
      <c r="P451" s="4" t="s">
        <v>48</v>
      </c>
      <c r="Q451" s="4">
        <v>1</v>
      </c>
      <c r="R451" s="130">
        <v>10.39</v>
      </c>
      <c r="S451" s="130">
        <f t="shared" si="24"/>
        <v>10.39</v>
      </c>
      <c r="T451" s="130">
        <f t="shared" si="25"/>
        <v>1.870000000000001</v>
      </c>
      <c r="U451" s="130">
        <v>8.52</v>
      </c>
      <c r="V451" s="130">
        <f t="shared" si="26"/>
        <v>8.52</v>
      </c>
      <c r="W451" s="5">
        <v>42455</v>
      </c>
      <c r="X451" s="4" t="s">
        <v>786</v>
      </c>
      <c r="Y451" s="4" t="s">
        <v>787</v>
      </c>
      <c r="Z451" s="4" t="s">
        <v>38</v>
      </c>
      <c r="AA451" s="5">
        <v>42454</v>
      </c>
      <c r="AB451" s="4" t="s">
        <v>2041</v>
      </c>
      <c r="AC451" s="146" t="s">
        <v>2302</v>
      </c>
    </row>
    <row r="452" spans="1:29" s="4" customFormat="1">
      <c r="A452" s="4" t="s">
        <v>27</v>
      </c>
      <c r="B452" s="4" t="s">
        <v>28</v>
      </c>
      <c r="C452" s="4" t="s">
        <v>2030</v>
      </c>
      <c r="D452" s="5">
        <v>42454</v>
      </c>
      <c r="E452" s="5">
        <v>42484</v>
      </c>
      <c r="F452" s="130">
        <v>0</v>
      </c>
      <c r="G452" s="130">
        <v>0</v>
      </c>
      <c r="I452" s="4" t="s">
        <v>30</v>
      </c>
      <c r="K452" s="4">
        <v>918227</v>
      </c>
      <c r="M452" s="4" t="s">
        <v>32</v>
      </c>
      <c r="N452" s="4" t="s">
        <v>46</v>
      </c>
      <c r="O452" s="4" t="s">
        <v>47</v>
      </c>
      <c r="P452" s="4" t="s">
        <v>48</v>
      </c>
      <c r="Q452" s="4">
        <v>1</v>
      </c>
      <c r="R452" s="130">
        <v>6.5</v>
      </c>
      <c r="S452" s="130">
        <f t="shared" si="24"/>
        <v>6.5</v>
      </c>
      <c r="T452" s="130">
        <f t="shared" si="25"/>
        <v>1.17</v>
      </c>
      <c r="U452" s="130">
        <v>5.33</v>
      </c>
      <c r="V452" s="130">
        <f t="shared" si="26"/>
        <v>5.33</v>
      </c>
      <c r="W452" s="5">
        <v>42455</v>
      </c>
      <c r="X452" s="4" t="s">
        <v>1663</v>
      </c>
      <c r="Y452" s="4" t="s">
        <v>1664</v>
      </c>
      <c r="Z452" s="4" t="s">
        <v>38</v>
      </c>
      <c r="AA452" s="5">
        <v>42454</v>
      </c>
      <c r="AB452" s="4" t="s">
        <v>2044</v>
      </c>
      <c r="AC452" s="146" t="s">
        <v>2302</v>
      </c>
    </row>
    <row r="453" spans="1:29" s="4" customFormat="1">
      <c r="A453" s="4" t="s">
        <v>27</v>
      </c>
      <c r="B453" s="4" t="s">
        <v>28</v>
      </c>
      <c r="C453" s="4" t="s">
        <v>2030</v>
      </c>
      <c r="D453" s="5">
        <v>42454</v>
      </c>
      <c r="E453" s="5">
        <v>42484</v>
      </c>
      <c r="F453" s="130">
        <v>0</v>
      </c>
      <c r="G453" s="130">
        <v>0</v>
      </c>
      <c r="I453" s="4" t="s">
        <v>30</v>
      </c>
      <c r="K453" s="4" t="s">
        <v>2034</v>
      </c>
      <c r="M453" s="4" t="s">
        <v>32</v>
      </c>
      <c r="N453" s="4" t="s">
        <v>172</v>
      </c>
      <c r="O453" s="4" t="s">
        <v>173</v>
      </c>
      <c r="P453" s="4" t="s">
        <v>174</v>
      </c>
      <c r="Q453" s="4">
        <v>1</v>
      </c>
      <c r="R453" s="130">
        <v>7.1</v>
      </c>
      <c r="S453" s="130">
        <f t="shared" si="24"/>
        <v>7.1</v>
      </c>
      <c r="T453" s="130">
        <f t="shared" si="25"/>
        <v>1.2799999999999994</v>
      </c>
      <c r="U453" s="130">
        <v>5.82</v>
      </c>
      <c r="V453" s="130">
        <f t="shared" si="26"/>
        <v>5.82</v>
      </c>
      <c r="W453" s="5">
        <v>42455</v>
      </c>
      <c r="X453" s="4" t="s">
        <v>2035</v>
      </c>
      <c r="Y453" s="4" t="s">
        <v>2036</v>
      </c>
      <c r="Z453" s="4" t="s">
        <v>139</v>
      </c>
      <c r="AA453" s="5">
        <v>42454</v>
      </c>
      <c r="AB453" s="4" t="s">
        <v>2037</v>
      </c>
      <c r="AC453" s="146" t="s">
        <v>2310</v>
      </c>
    </row>
    <row r="454" spans="1:29" s="4" customFormat="1">
      <c r="A454" s="4" t="s">
        <v>27</v>
      </c>
      <c r="B454" s="4" t="s">
        <v>28</v>
      </c>
      <c r="C454" s="4" t="s">
        <v>2047</v>
      </c>
      <c r="D454" s="5">
        <v>42455</v>
      </c>
      <c r="E454" s="5">
        <v>42485</v>
      </c>
      <c r="F454" s="130">
        <v>38.36</v>
      </c>
      <c r="G454" s="130">
        <v>0</v>
      </c>
      <c r="I454" s="4" t="s">
        <v>30</v>
      </c>
      <c r="K454" s="4">
        <v>68432777</v>
      </c>
      <c r="M454" s="4" t="s">
        <v>32</v>
      </c>
      <c r="N454" s="4" t="s">
        <v>186</v>
      </c>
      <c r="O454" s="4" t="s">
        <v>187</v>
      </c>
      <c r="P454" s="4" t="s">
        <v>48</v>
      </c>
      <c r="Q454" s="4">
        <v>1</v>
      </c>
      <c r="R454" s="130">
        <v>10.39</v>
      </c>
      <c r="S454" s="130">
        <f t="shared" si="24"/>
        <v>10.39</v>
      </c>
      <c r="T454" s="130">
        <f t="shared" si="25"/>
        <v>1.870000000000001</v>
      </c>
      <c r="U454" s="130">
        <v>8.52</v>
      </c>
      <c r="V454" s="130">
        <f t="shared" si="26"/>
        <v>8.52</v>
      </c>
      <c r="W454" s="5">
        <v>42455</v>
      </c>
      <c r="X454" s="4" t="s">
        <v>63</v>
      </c>
      <c r="Y454" s="4" t="s">
        <v>64</v>
      </c>
      <c r="Z454" s="4" t="s">
        <v>61</v>
      </c>
      <c r="AA454" s="5">
        <v>42455</v>
      </c>
      <c r="AB454" s="4" t="s">
        <v>2048</v>
      </c>
      <c r="AC454" s="146" t="s">
        <v>2302</v>
      </c>
    </row>
    <row r="455" spans="1:29" s="4" customFormat="1">
      <c r="A455" s="4" t="s">
        <v>27</v>
      </c>
      <c r="B455" s="4" t="s">
        <v>28</v>
      </c>
      <c r="C455" s="4" t="s">
        <v>2047</v>
      </c>
      <c r="D455" s="5">
        <v>42455</v>
      </c>
      <c r="E455" s="5">
        <v>42485</v>
      </c>
      <c r="F455" s="130">
        <v>0</v>
      </c>
      <c r="G455" s="130">
        <v>0</v>
      </c>
      <c r="I455" s="4" t="s">
        <v>30</v>
      </c>
      <c r="K455" s="4">
        <v>19999999</v>
      </c>
      <c r="M455" s="4" t="s">
        <v>32</v>
      </c>
      <c r="N455" s="4" t="s">
        <v>46</v>
      </c>
      <c r="O455" s="4" t="s">
        <v>47</v>
      </c>
      <c r="P455" s="4" t="s">
        <v>48</v>
      </c>
      <c r="Q455" s="4">
        <v>1</v>
      </c>
      <c r="R455" s="130">
        <v>6.5</v>
      </c>
      <c r="S455" s="130">
        <f t="shared" si="24"/>
        <v>6.5</v>
      </c>
      <c r="T455" s="130">
        <f t="shared" si="25"/>
        <v>1.17</v>
      </c>
      <c r="U455" s="130">
        <v>5.33</v>
      </c>
      <c r="V455" s="130">
        <f t="shared" si="26"/>
        <v>5.33</v>
      </c>
      <c r="W455" s="5">
        <v>42455</v>
      </c>
      <c r="X455" s="4" t="s">
        <v>54</v>
      </c>
      <c r="Y455" s="4" t="s">
        <v>55</v>
      </c>
      <c r="Z455" s="4" t="s">
        <v>56</v>
      </c>
      <c r="AA455" s="5">
        <v>42455</v>
      </c>
      <c r="AB455" s="4" t="s">
        <v>2056</v>
      </c>
      <c r="AC455" s="146" t="s">
        <v>2302</v>
      </c>
    </row>
    <row r="456" spans="1:29" s="4" customFormat="1">
      <c r="A456" s="4" t="s">
        <v>27</v>
      </c>
      <c r="B456" s="4" t="s">
        <v>28</v>
      </c>
      <c r="C456" s="4" t="s">
        <v>2047</v>
      </c>
      <c r="D456" s="5">
        <v>42455</v>
      </c>
      <c r="E456" s="5">
        <v>42485</v>
      </c>
      <c r="F456" s="130">
        <v>0</v>
      </c>
      <c r="G456" s="130">
        <v>0</v>
      </c>
      <c r="I456" s="4" t="s">
        <v>30</v>
      </c>
      <c r="K456" s="4">
        <v>19999999</v>
      </c>
      <c r="M456" s="4" t="s">
        <v>32</v>
      </c>
      <c r="N456" s="4" t="s">
        <v>46</v>
      </c>
      <c r="O456" s="4" t="s">
        <v>47</v>
      </c>
      <c r="P456" s="4" t="s">
        <v>48</v>
      </c>
      <c r="Q456" s="4">
        <v>1</v>
      </c>
      <c r="R456" s="130">
        <v>6.5</v>
      </c>
      <c r="S456" s="130">
        <f t="shared" si="24"/>
        <v>6.5</v>
      </c>
      <c r="T456" s="130">
        <f t="shared" si="25"/>
        <v>1.17</v>
      </c>
      <c r="U456" s="130">
        <v>5.33</v>
      </c>
      <c r="V456" s="130">
        <f t="shared" si="26"/>
        <v>5.33</v>
      </c>
      <c r="W456" s="5">
        <v>42455</v>
      </c>
      <c r="X456" s="4" t="s">
        <v>54</v>
      </c>
      <c r="Y456" s="4" t="s">
        <v>55</v>
      </c>
      <c r="Z456" s="4" t="s">
        <v>56</v>
      </c>
      <c r="AA456" s="5">
        <v>42455</v>
      </c>
      <c r="AB456" s="4" t="s">
        <v>2057</v>
      </c>
      <c r="AC456" s="146" t="s">
        <v>2302</v>
      </c>
    </row>
    <row r="457" spans="1:29" s="4" customFormat="1">
      <c r="A457" s="4" t="s">
        <v>27</v>
      </c>
      <c r="B457" s="4" t="s">
        <v>28</v>
      </c>
      <c r="C457" s="4" t="s">
        <v>2047</v>
      </c>
      <c r="D457" s="5">
        <v>42455</v>
      </c>
      <c r="E457" s="5">
        <v>42485</v>
      </c>
      <c r="F457" s="130">
        <v>0</v>
      </c>
      <c r="G457" s="130">
        <v>0</v>
      </c>
      <c r="I457" s="4" t="s">
        <v>30</v>
      </c>
      <c r="K457" s="4">
        <v>68447074</v>
      </c>
      <c r="M457" s="4" t="s">
        <v>32</v>
      </c>
      <c r="N457" s="4" t="s">
        <v>46</v>
      </c>
      <c r="O457" s="4" t="s">
        <v>47</v>
      </c>
      <c r="P457" s="4" t="s">
        <v>48</v>
      </c>
      <c r="Q457" s="4">
        <v>1</v>
      </c>
      <c r="R457" s="130">
        <v>6.5</v>
      </c>
      <c r="S457" s="130">
        <f t="shared" si="24"/>
        <v>6.5</v>
      </c>
      <c r="T457" s="130">
        <f t="shared" si="25"/>
        <v>1.17</v>
      </c>
      <c r="U457" s="130">
        <v>5.33</v>
      </c>
      <c r="V457" s="130">
        <f t="shared" si="26"/>
        <v>5.33</v>
      </c>
      <c r="W457" s="5">
        <v>42455</v>
      </c>
      <c r="X457" s="4" t="s">
        <v>498</v>
      </c>
      <c r="Y457" s="4" t="s">
        <v>499</v>
      </c>
      <c r="Z457" s="4" t="s">
        <v>61</v>
      </c>
      <c r="AA457" s="5">
        <v>42455</v>
      </c>
      <c r="AB457" s="4" t="s">
        <v>2055</v>
      </c>
      <c r="AC457" s="146" t="s">
        <v>2302</v>
      </c>
    </row>
    <row r="458" spans="1:29" s="4" customFormat="1">
      <c r="A458" s="4" t="s">
        <v>27</v>
      </c>
      <c r="B458" s="4" t="s">
        <v>28</v>
      </c>
      <c r="C458" s="4" t="s">
        <v>2047</v>
      </c>
      <c r="D458" s="5">
        <v>42455</v>
      </c>
      <c r="E458" s="5">
        <v>42485</v>
      </c>
      <c r="F458" s="130">
        <v>0</v>
      </c>
      <c r="G458" s="130">
        <v>0</v>
      </c>
      <c r="I458" s="4" t="s">
        <v>30</v>
      </c>
      <c r="K458" s="4" t="s">
        <v>2053</v>
      </c>
      <c r="M458" s="4" t="s">
        <v>32</v>
      </c>
      <c r="N458" s="4" t="s">
        <v>46</v>
      </c>
      <c r="O458" s="4" t="s">
        <v>47</v>
      </c>
      <c r="P458" s="4" t="s">
        <v>48</v>
      </c>
      <c r="Q458" s="4">
        <v>1</v>
      </c>
      <c r="R458" s="130">
        <v>6.5</v>
      </c>
      <c r="S458" s="130">
        <f t="shared" si="24"/>
        <v>6.5</v>
      </c>
      <c r="T458" s="130">
        <f t="shared" si="25"/>
        <v>1.17</v>
      </c>
      <c r="U458" s="130">
        <v>5.33</v>
      </c>
      <c r="V458" s="130">
        <f t="shared" si="26"/>
        <v>5.33</v>
      </c>
      <c r="W458" s="5">
        <v>42455</v>
      </c>
      <c r="X458" s="4" t="s">
        <v>634</v>
      </c>
      <c r="Y458" s="4" t="s">
        <v>635</v>
      </c>
      <c r="Z458" s="4" t="s">
        <v>139</v>
      </c>
      <c r="AA458" s="5">
        <v>42455</v>
      </c>
      <c r="AB458" s="4" t="s">
        <v>2054</v>
      </c>
      <c r="AC458" s="146" t="s">
        <v>2302</v>
      </c>
    </row>
    <row r="459" spans="1:29" s="4" customFormat="1">
      <c r="A459" s="4" t="s">
        <v>27</v>
      </c>
      <c r="B459" s="4" t="s">
        <v>28</v>
      </c>
      <c r="C459" s="4" t="s">
        <v>2047</v>
      </c>
      <c r="D459" s="5">
        <v>42455</v>
      </c>
      <c r="E459" s="5">
        <v>42485</v>
      </c>
      <c r="F459" s="130">
        <v>0</v>
      </c>
      <c r="G459" s="130">
        <v>0</v>
      </c>
      <c r="I459" s="4" t="s">
        <v>30</v>
      </c>
      <c r="K459" s="4" t="s">
        <v>2049</v>
      </c>
      <c r="M459" s="4" t="s">
        <v>32</v>
      </c>
      <c r="N459" s="4" t="s">
        <v>186</v>
      </c>
      <c r="O459" s="4" t="s">
        <v>187</v>
      </c>
      <c r="P459" s="4" t="s">
        <v>48</v>
      </c>
      <c r="Q459" s="4">
        <v>1</v>
      </c>
      <c r="R459" s="130">
        <v>10.39</v>
      </c>
      <c r="S459" s="130">
        <f t="shared" si="24"/>
        <v>10.39</v>
      </c>
      <c r="T459" s="130">
        <f t="shared" si="25"/>
        <v>1.870000000000001</v>
      </c>
      <c r="U459" s="130">
        <v>8.52</v>
      </c>
      <c r="V459" s="130">
        <f t="shared" si="26"/>
        <v>8.52</v>
      </c>
      <c r="W459" s="5">
        <v>42455</v>
      </c>
      <c r="X459" s="4" t="s">
        <v>2050</v>
      </c>
      <c r="Y459" s="4" t="s">
        <v>2051</v>
      </c>
      <c r="Z459" s="4" t="s">
        <v>139</v>
      </c>
      <c r="AA459" s="5">
        <v>42455</v>
      </c>
      <c r="AB459" s="4" t="s">
        <v>2052</v>
      </c>
      <c r="AC459" s="146" t="s">
        <v>2302</v>
      </c>
    </row>
    <row r="460" spans="1:29" s="4" customFormat="1">
      <c r="A460" s="4" t="s">
        <v>27</v>
      </c>
      <c r="B460" s="4" t="s">
        <v>28</v>
      </c>
      <c r="C460" s="4" t="s">
        <v>2058</v>
      </c>
      <c r="D460" s="5">
        <v>42457</v>
      </c>
      <c r="E460" s="5">
        <v>42487</v>
      </c>
      <c r="F460" s="130">
        <v>10.66</v>
      </c>
      <c r="G460" s="130">
        <v>0</v>
      </c>
      <c r="I460" s="4" t="s">
        <v>30</v>
      </c>
      <c r="K460" s="4" t="s">
        <v>94</v>
      </c>
      <c r="M460" s="4" t="s">
        <v>32</v>
      </c>
      <c r="N460" s="4" t="s">
        <v>46</v>
      </c>
      <c r="O460" s="4" t="s">
        <v>47</v>
      </c>
      <c r="P460" s="4" t="s">
        <v>48</v>
      </c>
      <c r="Q460" s="4">
        <v>1</v>
      </c>
      <c r="R460" s="130">
        <v>6.5</v>
      </c>
      <c r="S460" s="130">
        <f t="shared" si="24"/>
        <v>6.5</v>
      </c>
      <c r="T460" s="130">
        <f t="shared" si="25"/>
        <v>1.17</v>
      </c>
      <c r="U460" s="130">
        <v>5.33</v>
      </c>
      <c r="V460" s="130">
        <f t="shared" si="26"/>
        <v>5.33</v>
      </c>
      <c r="W460" s="5">
        <v>42462</v>
      </c>
      <c r="X460" s="4" t="s">
        <v>95</v>
      </c>
      <c r="Y460" s="4" t="s">
        <v>96</v>
      </c>
      <c r="Z460" s="4" t="s">
        <v>78</v>
      </c>
      <c r="AA460" s="5">
        <v>42457</v>
      </c>
      <c r="AB460" s="4" t="s">
        <v>2059</v>
      </c>
      <c r="AC460" s="146" t="s">
        <v>2302</v>
      </c>
    </row>
    <row r="461" spans="1:29" s="4" customFormat="1">
      <c r="A461" s="4" t="s">
        <v>27</v>
      </c>
      <c r="B461" s="4" t="s">
        <v>28</v>
      </c>
      <c r="C461" s="4" t="s">
        <v>2058</v>
      </c>
      <c r="D461" s="5">
        <v>42457</v>
      </c>
      <c r="E461" s="5">
        <v>42487</v>
      </c>
      <c r="F461" s="130">
        <v>0</v>
      </c>
      <c r="G461" s="130">
        <v>0</v>
      </c>
      <c r="I461" s="4" t="s">
        <v>30</v>
      </c>
      <c r="K461" s="4" t="s">
        <v>2060</v>
      </c>
      <c r="M461" s="4" t="s">
        <v>32</v>
      </c>
      <c r="N461" s="4" t="s">
        <v>46</v>
      </c>
      <c r="O461" s="4" t="s">
        <v>47</v>
      </c>
      <c r="P461" s="4" t="s">
        <v>48</v>
      </c>
      <c r="Q461" s="4">
        <v>1</v>
      </c>
      <c r="R461" s="130">
        <v>6.5</v>
      </c>
      <c r="S461" s="130">
        <f t="shared" si="24"/>
        <v>6.5</v>
      </c>
      <c r="T461" s="130">
        <f t="shared" si="25"/>
        <v>1.17</v>
      </c>
      <c r="U461" s="130">
        <v>5.33</v>
      </c>
      <c r="V461" s="130">
        <f t="shared" si="26"/>
        <v>5.33</v>
      </c>
      <c r="W461" s="5">
        <v>42462</v>
      </c>
      <c r="X461" s="4" t="s">
        <v>585</v>
      </c>
      <c r="Y461" s="4" t="s">
        <v>586</v>
      </c>
      <c r="Z461" s="4" t="s">
        <v>38</v>
      </c>
      <c r="AA461" s="5">
        <v>42457</v>
      </c>
      <c r="AB461" s="4" t="s">
        <v>2061</v>
      </c>
      <c r="AC461" s="146" t="s">
        <v>2302</v>
      </c>
    </row>
    <row r="462" spans="1:29" s="4" customFormat="1">
      <c r="A462" s="4" t="s">
        <v>27</v>
      </c>
      <c r="B462" s="4" t="s">
        <v>28</v>
      </c>
      <c r="C462" s="4" t="s">
        <v>2062</v>
      </c>
      <c r="D462" s="5">
        <v>42457</v>
      </c>
      <c r="E462" s="5">
        <v>42487</v>
      </c>
      <c r="F462" s="130">
        <v>111.36</v>
      </c>
      <c r="G462" s="130">
        <v>0</v>
      </c>
      <c r="I462" s="4" t="s">
        <v>30</v>
      </c>
      <c r="K462" s="4">
        <v>23471964</v>
      </c>
      <c r="M462" s="4" t="s">
        <v>32</v>
      </c>
      <c r="N462" s="4" t="s">
        <v>46</v>
      </c>
      <c r="O462" s="4" t="s">
        <v>47</v>
      </c>
      <c r="P462" s="4" t="s">
        <v>48</v>
      </c>
      <c r="Q462" s="4">
        <v>1</v>
      </c>
      <c r="R462" s="130">
        <v>6.5</v>
      </c>
      <c r="S462" s="130">
        <f t="shared" si="24"/>
        <v>6.5</v>
      </c>
      <c r="T462" s="130">
        <f t="shared" si="25"/>
        <v>1.17</v>
      </c>
      <c r="U462" s="130">
        <v>5.33</v>
      </c>
      <c r="V462" s="130">
        <f t="shared" si="26"/>
        <v>5.33</v>
      </c>
      <c r="W462" s="5">
        <v>42462</v>
      </c>
      <c r="X462" s="4" t="s">
        <v>1474</v>
      </c>
      <c r="Y462" s="4" t="s">
        <v>1475</v>
      </c>
      <c r="Z462" s="4" t="s">
        <v>139</v>
      </c>
      <c r="AA462" s="5">
        <v>42457</v>
      </c>
      <c r="AB462" s="4" t="s">
        <v>2063</v>
      </c>
      <c r="AC462" s="146" t="s">
        <v>2302</v>
      </c>
    </row>
    <row r="463" spans="1:29" s="4" customFormat="1">
      <c r="A463" s="4" t="s">
        <v>27</v>
      </c>
      <c r="B463" s="4" t="s">
        <v>28</v>
      </c>
      <c r="C463" s="4" t="s">
        <v>2062</v>
      </c>
      <c r="D463" s="5">
        <v>42457</v>
      </c>
      <c r="E463" s="5">
        <v>42487</v>
      </c>
      <c r="F463" s="130">
        <v>0</v>
      </c>
      <c r="G463" s="130">
        <v>0</v>
      </c>
      <c r="I463" s="4" t="s">
        <v>30</v>
      </c>
      <c r="K463" s="4" t="s">
        <v>94</v>
      </c>
      <c r="M463" s="4" t="s">
        <v>32</v>
      </c>
      <c r="N463" s="4" t="s">
        <v>46</v>
      </c>
      <c r="O463" s="4" t="s">
        <v>47</v>
      </c>
      <c r="P463" s="4" t="s">
        <v>48</v>
      </c>
      <c r="Q463" s="4">
        <v>1</v>
      </c>
      <c r="R463" s="130">
        <v>6.5</v>
      </c>
      <c r="S463" s="130">
        <f t="shared" si="24"/>
        <v>6.5</v>
      </c>
      <c r="T463" s="130">
        <f t="shared" si="25"/>
        <v>1.17</v>
      </c>
      <c r="U463" s="130">
        <v>5.33</v>
      </c>
      <c r="V463" s="130">
        <f t="shared" si="26"/>
        <v>5.33</v>
      </c>
      <c r="W463" s="5">
        <v>42462</v>
      </c>
      <c r="X463" s="4" t="s">
        <v>95</v>
      </c>
      <c r="Y463" s="4" t="s">
        <v>96</v>
      </c>
      <c r="Z463" s="4" t="s">
        <v>78</v>
      </c>
      <c r="AA463" s="5">
        <v>42457</v>
      </c>
      <c r="AB463" s="4" t="s">
        <v>2064</v>
      </c>
      <c r="AC463" s="146" t="s">
        <v>2302</v>
      </c>
    </row>
    <row r="464" spans="1:29" s="4" customFormat="1">
      <c r="A464" s="4" t="s">
        <v>27</v>
      </c>
      <c r="B464" s="4" t="s">
        <v>28</v>
      </c>
      <c r="C464" s="4" t="s">
        <v>2062</v>
      </c>
      <c r="D464" s="5">
        <v>42457</v>
      </c>
      <c r="E464" s="5">
        <v>42487</v>
      </c>
      <c r="F464" s="130">
        <v>0</v>
      </c>
      <c r="G464" s="130">
        <v>0</v>
      </c>
      <c r="I464" s="4" t="s">
        <v>30</v>
      </c>
      <c r="K464" s="4" t="s">
        <v>94</v>
      </c>
      <c r="M464" s="4" t="s">
        <v>32</v>
      </c>
      <c r="N464" s="4" t="s">
        <v>46</v>
      </c>
      <c r="O464" s="4" t="s">
        <v>47</v>
      </c>
      <c r="P464" s="4" t="s">
        <v>48</v>
      </c>
      <c r="Q464" s="4">
        <v>1</v>
      </c>
      <c r="R464" s="130">
        <v>6.5</v>
      </c>
      <c r="S464" s="130">
        <f t="shared" si="24"/>
        <v>6.5</v>
      </c>
      <c r="T464" s="130">
        <f t="shared" si="25"/>
        <v>1.17</v>
      </c>
      <c r="U464" s="130">
        <v>5.33</v>
      </c>
      <c r="V464" s="130">
        <f t="shared" si="26"/>
        <v>5.33</v>
      </c>
      <c r="W464" s="5">
        <v>42462</v>
      </c>
      <c r="X464" s="4" t="s">
        <v>95</v>
      </c>
      <c r="Y464" s="4" t="s">
        <v>96</v>
      </c>
      <c r="Z464" s="4" t="s">
        <v>78</v>
      </c>
      <c r="AA464" s="5">
        <v>42457</v>
      </c>
      <c r="AB464" s="4" t="s">
        <v>2065</v>
      </c>
      <c r="AC464" s="146" t="s">
        <v>2302</v>
      </c>
    </row>
    <row r="465" spans="1:29" s="4" customFormat="1">
      <c r="A465" s="4" t="s">
        <v>27</v>
      </c>
      <c r="B465" s="4" t="s">
        <v>28</v>
      </c>
      <c r="C465" s="4" t="s">
        <v>2062</v>
      </c>
      <c r="D465" s="5">
        <v>42457</v>
      </c>
      <c r="E465" s="5">
        <v>42487</v>
      </c>
      <c r="F465" s="130">
        <v>0</v>
      </c>
      <c r="G465" s="130">
        <v>0</v>
      </c>
      <c r="I465" s="4" t="s">
        <v>30</v>
      </c>
      <c r="K465" s="4" t="s">
        <v>94</v>
      </c>
      <c r="M465" s="4" t="s">
        <v>32</v>
      </c>
      <c r="N465" s="4" t="s">
        <v>46</v>
      </c>
      <c r="O465" s="4" t="s">
        <v>47</v>
      </c>
      <c r="P465" s="4" t="s">
        <v>48</v>
      </c>
      <c r="Q465" s="4">
        <v>1</v>
      </c>
      <c r="R465" s="130">
        <v>6.5</v>
      </c>
      <c r="S465" s="130">
        <f t="shared" si="24"/>
        <v>6.5</v>
      </c>
      <c r="T465" s="130">
        <f t="shared" si="25"/>
        <v>1.17</v>
      </c>
      <c r="U465" s="130">
        <v>5.33</v>
      </c>
      <c r="V465" s="130">
        <f t="shared" si="26"/>
        <v>5.33</v>
      </c>
      <c r="W465" s="5">
        <v>42462</v>
      </c>
      <c r="X465" s="4" t="s">
        <v>95</v>
      </c>
      <c r="Y465" s="4" t="s">
        <v>96</v>
      </c>
      <c r="Z465" s="4" t="s">
        <v>78</v>
      </c>
      <c r="AA465" s="5">
        <v>42457</v>
      </c>
      <c r="AB465" s="4" t="s">
        <v>2066</v>
      </c>
      <c r="AC465" s="146" t="s">
        <v>2302</v>
      </c>
    </row>
    <row r="466" spans="1:29" s="4" customFormat="1">
      <c r="A466" s="4" t="s">
        <v>27</v>
      </c>
      <c r="B466" s="4" t="s">
        <v>28</v>
      </c>
      <c r="C466" s="4" t="s">
        <v>2062</v>
      </c>
      <c r="D466" s="5">
        <v>42457</v>
      </c>
      <c r="E466" s="5">
        <v>42487</v>
      </c>
      <c r="F466" s="130">
        <v>0</v>
      </c>
      <c r="G466" s="130">
        <v>0</v>
      </c>
      <c r="I466" s="4" t="s">
        <v>30</v>
      </c>
      <c r="K466" s="4" t="s">
        <v>94</v>
      </c>
      <c r="M466" s="4" t="s">
        <v>32</v>
      </c>
      <c r="N466" s="4" t="s">
        <v>46</v>
      </c>
      <c r="O466" s="4" t="s">
        <v>47</v>
      </c>
      <c r="P466" s="4" t="s">
        <v>48</v>
      </c>
      <c r="Q466" s="4">
        <v>1</v>
      </c>
      <c r="R466" s="130">
        <v>6.5</v>
      </c>
      <c r="S466" s="130">
        <f t="shared" si="24"/>
        <v>6.5</v>
      </c>
      <c r="T466" s="130">
        <f t="shared" si="25"/>
        <v>1.17</v>
      </c>
      <c r="U466" s="130">
        <v>5.33</v>
      </c>
      <c r="V466" s="130">
        <f t="shared" si="26"/>
        <v>5.33</v>
      </c>
      <c r="W466" s="5">
        <v>42462</v>
      </c>
      <c r="X466" s="4" t="s">
        <v>95</v>
      </c>
      <c r="Y466" s="4" t="s">
        <v>96</v>
      </c>
      <c r="Z466" s="4" t="s">
        <v>78</v>
      </c>
      <c r="AA466" s="5">
        <v>42457</v>
      </c>
      <c r="AB466" s="4" t="s">
        <v>2067</v>
      </c>
      <c r="AC466" s="146" t="s">
        <v>2302</v>
      </c>
    </row>
    <row r="467" spans="1:29" s="4" customFormat="1">
      <c r="A467" s="4" t="s">
        <v>27</v>
      </c>
      <c r="B467" s="4" t="s">
        <v>28</v>
      </c>
      <c r="C467" s="4" t="s">
        <v>2062</v>
      </c>
      <c r="D467" s="5">
        <v>42457</v>
      </c>
      <c r="E467" s="5">
        <v>42487</v>
      </c>
      <c r="F467" s="130">
        <v>0</v>
      </c>
      <c r="G467" s="130">
        <v>0</v>
      </c>
      <c r="I467" s="4" t="s">
        <v>30</v>
      </c>
      <c r="K467" s="4" t="s">
        <v>94</v>
      </c>
      <c r="M467" s="4" t="s">
        <v>32</v>
      </c>
      <c r="N467" s="4" t="s">
        <v>46</v>
      </c>
      <c r="O467" s="4" t="s">
        <v>47</v>
      </c>
      <c r="P467" s="4" t="s">
        <v>48</v>
      </c>
      <c r="Q467" s="4">
        <v>1</v>
      </c>
      <c r="R467" s="130">
        <v>6.5</v>
      </c>
      <c r="S467" s="130">
        <f t="shared" si="24"/>
        <v>6.5</v>
      </c>
      <c r="T467" s="130">
        <f t="shared" si="25"/>
        <v>1.17</v>
      </c>
      <c r="U467" s="130">
        <v>5.33</v>
      </c>
      <c r="V467" s="130">
        <f t="shared" si="26"/>
        <v>5.33</v>
      </c>
      <c r="W467" s="5">
        <v>42462</v>
      </c>
      <c r="X467" s="4" t="s">
        <v>95</v>
      </c>
      <c r="Y467" s="4" t="s">
        <v>96</v>
      </c>
      <c r="Z467" s="4" t="s">
        <v>78</v>
      </c>
      <c r="AA467" s="5">
        <v>42457</v>
      </c>
      <c r="AB467" s="4" t="s">
        <v>2068</v>
      </c>
      <c r="AC467" s="146" t="s">
        <v>2302</v>
      </c>
    </row>
    <row r="468" spans="1:29" s="4" customFormat="1">
      <c r="A468" s="4" t="s">
        <v>27</v>
      </c>
      <c r="B468" s="4" t="s">
        <v>28</v>
      </c>
      <c r="C468" s="4" t="s">
        <v>2062</v>
      </c>
      <c r="D468" s="5">
        <v>42457</v>
      </c>
      <c r="E468" s="5">
        <v>42487</v>
      </c>
      <c r="F468" s="130">
        <v>0</v>
      </c>
      <c r="G468" s="130">
        <v>0</v>
      </c>
      <c r="I468" s="4" t="s">
        <v>30</v>
      </c>
      <c r="K468" s="4" t="s">
        <v>94</v>
      </c>
      <c r="M468" s="4" t="s">
        <v>32</v>
      </c>
      <c r="N468" s="4" t="s">
        <v>46</v>
      </c>
      <c r="O468" s="4" t="s">
        <v>47</v>
      </c>
      <c r="P468" s="4" t="s">
        <v>48</v>
      </c>
      <c r="Q468" s="4">
        <v>1</v>
      </c>
      <c r="R468" s="130">
        <v>6.5</v>
      </c>
      <c r="S468" s="130">
        <f t="shared" si="24"/>
        <v>6.5</v>
      </c>
      <c r="T468" s="130">
        <f t="shared" si="25"/>
        <v>1.17</v>
      </c>
      <c r="U468" s="130">
        <v>5.33</v>
      </c>
      <c r="V468" s="130">
        <f t="shared" si="26"/>
        <v>5.33</v>
      </c>
      <c r="W468" s="5">
        <v>42462</v>
      </c>
      <c r="X468" s="4" t="s">
        <v>95</v>
      </c>
      <c r="Y468" s="4" t="s">
        <v>96</v>
      </c>
      <c r="Z468" s="4" t="s">
        <v>78</v>
      </c>
      <c r="AA468" s="5">
        <v>42457</v>
      </c>
      <c r="AB468" s="4" t="s">
        <v>2069</v>
      </c>
      <c r="AC468" s="146" t="s">
        <v>2302</v>
      </c>
    </row>
    <row r="469" spans="1:29" s="4" customFormat="1">
      <c r="A469" s="4" t="s">
        <v>27</v>
      </c>
      <c r="B469" s="4" t="s">
        <v>28</v>
      </c>
      <c r="C469" s="4" t="s">
        <v>2062</v>
      </c>
      <c r="D469" s="5">
        <v>42457</v>
      </c>
      <c r="E469" s="5">
        <v>42487</v>
      </c>
      <c r="F469" s="130">
        <v>0</v>
      </c>
      <c r="G469" s="130">
        <v>0</v>
      </c>
      <c r="I469" s="4" t="s">
        <v>30</v>
      </c>
      <c r="K469" s="4" t="s">
        <v>94</v>
      </c>
      <c r="M469" s="4" t="s">
        <v>32</v>
      </c>
      <c r="N469" s="4" t="s">
        <v>46</v>
      </c>
      <c r="O469" s="4" t="s">
        <v>47</v>
      </c>
      <c r="P469" s="4" t="s">
        <v>48</v>
      </c>
      <c r="Q469" s="4">
        <v>1</v>
      </c>
      <c r="R469" s="130">
        <v>6.5</v>
      </c>
      <c r="S469" s="130">
        <f t="shared" si="24"/>
        <v>6.5</v>
      </c>
      <c r="T469" s="130">
        <f t="shared" si="25"/>
        <v>1.17</v>
      </c>
      <c r="U469" s="130">
        <v>5.33</v>
      </c>
      <c r="V469" s="130">
        <f t="shared" si="26"/>
        <v>5.33</v>
      </c>
      <c r="W469" s="5">
        <v>42462</v>
      </c>
      <c r="X469" s="4" t="s">
        <v>95</v>
      </c>
      <c r="Y469" s="4" t="s">
        <v>96</v>
      </c>
      <c r="Z469" s="4" t="s">
        <v>78</v>
      </c>
      <c r="AA469" s="5">
        <v>42457</v>
      </c>
      <c r="AB469" s="4" t="s">
        <v>2070</v>
      </c>
      <c r="AC469" s="146" t="s">
        <v>2302</v>
      </c>
    </row>
    <row r="470" spans="1:29" s="4" customFormat="1">
      <c r="A470" s="4" t="s">
        <v>27</v>
      </c>
      <c r="B470" s="4" t="s">
        <v>28</v>
      </c>
      <c r="C470" s="4" t="s">
        <v>2062</v>
      </c>
      <c r="D470" s="5">
        <v>42457</v>
      </c>
      <c r="E470" s="5">
        <v>42487</v>
      </c>
      <c r="F470" s="130">
        <v>0</v>
      </c>
      <c r="G470" s="130">
        <v>0</v>
      </c>
      <c r="I470" s="4" t="s">
        <v>30</v>
      </c>
      <c r="K470" s="4" t="s">
        <v>94</v>
      </c>
      <c r="M470" s="4" t="s">
        <v>32</v>
      </c>
      <c r="N470" s="4" t="s">
        <v>46</v>
      </c>
      <c r="O470" s="4" t="s">
        <v>47</v>
      </c>
      <c r="P470" s="4" t="s">
        <v>48</v>
      </c>
      <c r="Q470" s="4">
        <v>1</v>
      </c>
      <c r="R470" s="130">
        <v>6.5</v>
      </c>
      <c r="S470" s="130">
        <f t="shared" si="24"/>
        <v>6.5</v>
      </c>
      <c r="T470" s="130">
        <f t="shared" si="25"/>
        <v>1.17</v>
      </c>
      <c r="U470" s="130">
        <v>5.33</v>
      </c>
      <c r="V470" s="130">
        <f t="shared" si="26"/>
        <v>5.33</v>
      </c>
      <c r="W470" s="5">
        <v>42462</v>
      </c>
      <c r="X470" s="4" t="s">
        <v>95</v>
      </c>
      <c r="Y470" s="4" t="s">
        <v>96</v>
      </c>
      <c r="Z470" s="4" t="s">
        <v>78</v>
      </c>
      <c r="AA470" s="5">
        <v>42457</v>
      </c>
      <c r="AB470" s="4" t="s">
        <v>2071</v>
      </c>
      <c r="AC470" s="146" t="s">
        <v>2302</v>
      </c>
    </row>
    <row r="471" spans="1:29" s="4" customFormat="1">
      <c r="A471" s="4" t="s">
        <v>27</v>
      </c>
      <c r="B471" s="4" t="s">
        <v>28</v>
      </c>
      <c r="C471" s="4" t="s">
        <v>2062</v>
      </c>
      <c r="D471" s="5">
        <v>42457</v>
      </c>
      <c r="E471" s="5">
        <v>42487</v>
      </c>
      <c r="F471" s="130">
        <v>0</v>
      </c>
      <c r="G471" s="130">
        <v>0</v>
      </c>
      <c r="I471" s="4" t="s">
        <v>30</v>
      </c>
      <c r="K471" s="4" t="s">
        <v>94</v>
      </c>
      <c r="M471" s="4" t="s">
        <v>32</v>
      </c>
      <c r="N471" s="4" t="s">
        <v>46</v>
      </c>
      <c r="O471" s="4" t="s">
        <v>47</v>
      </c>
      <c r="P471" s="4" t="s">
        <v>48</v>
      </c>
      <c r="Q471" s="4">
        <v>1</v>
      </c>
      <c r="R471" s="130">
        <v>6.5</v>
      </c>
      <c r="S471" s="130">
        <f t="shared" si="24"/>
        <v>6.5</v>
      </c>
      <c r="T471" s="130">
        <f t="shared" si="25"/>
        <v>1.17</v>
      </c>
      <c r="U471" s="130">
        <v>5.33</v>
      </c>
      <c r="V471" s="130">
        <f t="shared" si="26"/>
        <v>5.33</v>
      </c>
      <c r="W471" s="5">
        <v>42462</v>
      </c>
      <c r="X471" s="4" t="s">
        <v>95</v>
      </c>
      <c r="Y471" s="4" t="s">
        <v>96</v>
      </c>
      <c r="Z471" s="4" t="s">
        <v>78</v>
      </c>
      <c r="AA471" s="5">
        <v>42457</v>
      </c>
      <c r="AB471" s="4" t="s">
        <v>2072</v>
      </c>
      <c r="AC471" s="146" t="s">
        <v>2302</v>
      </c>
    </row>
    <row r="472" spans="1:29" s="4" customFormat="1">
      <c r="A472" s="4" t="s">
        <v>27</v>
      </c>
      <c r="B472" s="4" t="s">
        <v>28</v>
      </c>
      <c r="C472" s="4" t="s">
        <v>2062</v>
      </c>
      <c r="D472" s="5">
        <v>42457</v>
      </c>
      <c r="E472" s="5">
        <v>42487</v>
      </c>
      <c r="F472" s="130">
        <v>0</v>
      </c>
      <c r="G472" s="130">
        <v>0</v>
      </c>
      <c r="I472" s="4" t="s">
        <v>30</v>
      </c>
      <c r="K472" s="4" t="s">
        <v>94</v>
      </c>
      <c r="M472" s="4" t="s">
        <v>32</v>
      </c>
      <c r="N472" s="4" t="s">
        <v>46</v>
      </c>
      <c r="O472" s="4" t="s">
        <v>47</v>
      </c>
      <c r="P472" s="4" t="s">
        <v>48</v>
      </c>
      <c r="Q472" s="4">
        <v>1</v>
      </c>
      <c r="R472" s="130">
        <v>6.5</v>
      </c>
      <c r="S472" s="130">
        <f t="shared" si="24"/>
        <v>6.5</v>
      </c>
      <c r="T472" s="130">
        <f t="shared" si="25"/>
        <v>1.17</v>
      </c>
      <c r="U472" s="130">
        <v>5.33</v>
      </c>
      <c r="V472" s="130">
        <f t="shared" si="26"/>
        <v>5.33</v>
      </c>
      <c r="W472" s="5">
        <v>42462</v>
      </c>
      <c r="X472" s="4" t="s">
        <v>95</v>
      </c>
      <c r="Y472" s="4" t="s">
        <v>96</v>
      </c>
      <c r="Z472" s="4" t="s">
        <v>78</v>
      </c>
      <c r="AA472" s="5">
        <v>42457</v>
      </c>
      <c r="AB472" s="4" t="s">
        <v>2073</v>
      </c>
      <c r="AC472" s="146" t="s">
        <v>2302</v>
      </c>
    </row>
    <row r="473" spans="1:29" s="4" customFormat="1">
      <c r="A473" s="4" t="s">
        <v>27</v>
      </c>
      <c r="B473" s="4" t="s">
        <v>28</v>
      </c>
      <c r="C473" s="4" t="s">
        <v>2062</v>
      </c>
      <c r="D473" s="5">
        <v>42457</v>
      </c>
      <c r="E473" s="5">
        <v>42487</v>
      </c>
      <c r="F473" s="130">
        <v>0</v>
      </c>
      <c r="G473" s="130">
        <v>0</v>
      </c>
      <c r="I473" s="4" t="s">
        <v>30</v>
      </c>
      <c r="K473" s="4">
        <v>19999999</v>
      </c>
      <c r="M473" s="4" t="s">
        <v>32</v>
      </c>
      <c r="N473" s="4" t="s">
        <v>186</v>
      </c>
      <c r="O473" s="4" t="s">
        <v>187</v>
      </c>
      <c r="P473" s="4" t="s">
        <v>48</v>
      </c>
      <c r="Q473" s="4">
        <v>1</v>
      </c>
      <c r="R473" s="130">
        <v>10.39</v>
      </c>
      <c r="S473" s="130">
        <f t="shared" si="24"/>
        <v>10.39</v>
      </c>
      <c r="T473" s="130">
        <f t="shared" si="25"/>
        <v>1.870000000000001</v>
      </c>
      <c r="U473" s="130">
        <v>8.52</v>
      </c>
      <c r="V473" s="130">
        <f t="shared" si="26"/>
        <v>8.52</v>
      </c>
      <c r="W473" s="5">
        <v>42462</v>
      </c>
      <c r="X473" s="4" t="s">
        <v>54</v>
      </c>
      <c r="Y473" s="4" t="s">
        <v>55</v>
      </c>
      <c r="Z473" s="4" t="s">
        <v>56</v>
      </c>
      <c r="AA473" s="5">
        <v>42457</v>
      </c>
      <c r="AB473" s="4" t="s">
        <v>2083</v>
      </c>
      <c r="AC473" s="146" t="s">
        <v>2302</v>
      </c>
    </row>
    <row r="474" spans="1:29" s="4" customFormat="1">
      <c r="A474" s="4" t="s">
        <v>27</v>
      </c>
      <c r="B474" s="4" t="s">
        <v>28</v>
      </c>
      <c r="C474" s="4" t="s">
        <v>2062</v>
      </c>
      <c r="D474" s="5">
        <v>42457</v>
      </c>
      <c r="E474" s="5">
        <v>42487</v>
      </c>
      <c r="F474" s="130">
        <v>0</v>
      </c>
      <c r="G474" s="130">
        <v>0</v>
      </c>
      <c r="I474" s="4" t="s">
        <v>30</v>
      </c>
      <c r="K474" s="4" t="s">
        <v>94</v>
      </c>
      <c r="M474" s="4" t="s">
        <v>32</v>
      </c>
      <c r="N474" s="4" t="s">
        <v>186</v>
      </c>
      <c r="O474" s="4" t="s">
        <v>187</v>
      </c>
      <c r="P474" s="4" t="s">
        <v>48</v>
      </c>
      <c r="Q474" s="4">
        <v>1</v>
      </c>
      <c r="R474" s="130">
        <v>10.39</v>
      </c>
      <c r="S474" s="130">
        <f t="shared" si="24"/>
        <v>10.39</v>
      </c>
      <c r="T474" s="130">
        <f t="shared" si="25"/>
        <v>1.870000000000001</v>
      </c>
      <c r="U474" s="130">
        <v>8.52</v>
      </c>
      <c r="V474" s="130">
        <f t="shared" si="26"/>
        <v>8.52</v>
      </c>
      <c r="W474" s="5">
        <v>42462</v>
      </c>
      <c r="X474" s="4" t="s">
        <v>611</v>
      </c>
      <c r="Y474" s="4" t="s">
        <v>612</v>
      </c>
      <c r="Z474" s="4" t="s">
        <v>51</v>
      </c>
      <c r="AA474" s="5">
        <v>42457</v>
      </c>
      <c r="AB474" s="4" t="s">
        <v>2080</v>
      </c>
      <c r="AC474" s="146" t="s">
        <v>2304</v>
      </c>
    </row>
    <row r="475" spans="1:29" s="4" customFormat="1">
      <c r="A475" s="4" t="s">
        <v>27</v>
      </c>
      <c r="B475" s="4" t="s">
        <v>28</v>
      </c>
      <c r="C475" s="4" t="s">
        <v>2062</v>
      </c>
      <c r="D475" s="5">
        <v>42457</v>
      </c>
      <c r="E475" s="5">
        <v>42487</v>
      </c>
      <c r="F475" s="130">
        <v>0</v>
      </c>
      <c r="G475" s="130">
        <v>0</v>
      </c>
      <c r="I475" s="4" t="s">
        <v>30</v>
      </c>
      <c r="K475" s="4" t="s">
        <v>2081</v>
      </c>
      <c r="M475" s="4" t="s">
        <v>32</v>
      </c>
      <c r="N475" s="4" t="s">
        <v>46</v>
      </c>
      <c r="O475" s="4" t="s">
        <v>47</v>
      </c>
      <c r="P475" s="4" t="s">
        <v>48</v>
      </c>
      <c r="Q475" s="4">
        <v>1</v>
      </c>
      <c r="R475" s="130">
        <v>6.5</v>
      </c>
      <c r="S475" s="130">
        <f t="shared" si="24"/>
        <v>6.5</v>
      </c>
      <c r="T475" s="130">
        <f t="shared" si="25"/>
        <v>1.17</v>
      </c>
      <c r="U475" s="130">
        <v>5.33</v>
      </c>
      <c r="V475" s="130">
        <f t="shared" si="26"/>
        <v>5.33</v>
      </c>
      <c r="W475" s="5">
        <v>42462</v>
      </c>
      <c r="X475" s="4" t="s">
        <v>109</v>
      </c>
      <c r="Y475" s="4" t="s">
        <v>110</v>
      </c>
      <c r="Z475" s="4" t="s">
        <v>38</v>
      </c>
      <c r="AA475" s="5">
        <v>42457</v>
      </c>
      <c r="AB475" s="4" t="s">
        <v>2082</v>
      </c>
      <c r="AC475" s="146" t="s">
        <v>2302</v>
      </c>
    </row>
    <row r="476" spans="1:29" s="4" customFormat="1">
      <c r="A476" s="4" t="s">
        <v>27</v>
      </c>
      <c r="B476" s="4" t="s">
        <v>28</v>
      </c>
      <c r="C476" s="4" t="s">
        <v>2062</v>
      </c>
      <c r="D476" s="5">
        <v>42457</v>
      </c>
      <c r="E476" s="5">
        <v>42487</v>
      </c>
      <c r="F476" s="130">
        <v>0</v>
      </c>
      <c r="G476" s="130">
        <v>0</v>
      </c>
      <c r="I476" s="4" t="s">
        <v>30</v>
      </c>
      <c r="M476" s="4" t="s">
        <v>32</v>
      </c>
      <c r="N476" s="4" t="s">
        <v>186</v>
      </c>
      <c r="O476" s="4" t="s">
        <v>187</v>
      </c>
      <c r="P476" s="4" t="s">
        <v>48</v>
      </c>
      <c r="Q476" s="4">
        <v>1</v>
      </c>
      <c r="R476" s="130">
        <v>10.39</v>
      </c>
      <c r="S476" s="130">
        <f t="shared" ref="S476:S539" si="27">Q476*R476</f>
        <v>10.39</v>
      </c>
      <c r="T476" s="130">
        <f t="shared" ref="T476:T539" si="28">(R476-U476)*Q476</f>
        <v>1.870000000000001</v>
      </c>
      <c r="U476" s="130">
        <v>8.52</v>
      </c>
      <c r="V476" s="130">
        <f t="shared" ref="V476:V539" si="29">Q476*U476</f>
        <v>8.52</v>
      </c>
      <c r="W476" s="5">
        <v>42462</v>
      </c>
      <c r="X476" s="4" t="s">
        <v>1104</v>
      </c>
      <c r="Y476" s="4" t="s">
        <v>1105</v>
      </c>
      <c r="Z476" s="4" t="s">
        <v>38</v>
      </c>
      <c r="AA476" s="5">
        <v>42457</v>
      </c>
      <c r="AB476" s="4" t="s">
        <v>2076</v>
      </c>
      <c r="AC476" s="146" t="s">
        <v>2302</v>
      </c>
    </row>
    <row r="477" spans="1:29" s="4" customFormat="1">
      <c r="A477" s="4" t="s">
        <v>27</v>
      </c>
      <c r="B477" s="4" t="s">
        <v>28</v>
      </c>
      <c r="C477" s="4" t="s">
        <v>2062</v>
      </c>
      <c r="D477" s="5">
        <v>42457</v>
      </c>
      <c r="E477" s="5">
        <v>42487</v>
      </c>
      <c r="F477" s="130">
        <v>0</v>
      </c>
      <c r="G477" s="130">
        <v>0</v>
      </c>
      <c r="I477" s="4" t="s">
        <v>30</v>
      </c>
      <c r="M477" s="4" t="s">
        <v>32</v>
      </c>
      <c r="N477" s="4" t="s">
        <v>186</v>
      </c>
      <c r="O477" s="4" t="s">
        <v>187</v>
      </c>
      <c r="P477" s="4" t="s">
        <v>48</v>
      </c>
      <c r="Q477" s="4">
        <v>1</v>
      </c>
      <c r="R477" s="130">
        <v>10.39</v>
      </c>
      <c r="S477" s="130">
        <f t="shared" si="27"/>
        <v>10.39</v>
      </c>
      <c r="T477" s="130">
        <f t="shared" si="28"/>
        <v>1.870000000000001</v>
      </c>
      <c r="U477" s="130">
        <v>8.52</v>
      </c>
      <c r="V477" s="130">
        <f t="shared" si="29"/>
        <v>8.52</v>
      </c>
      <c r="W477" s="5">
        <v>42462</v>
      </c>
      <c r="X477" s="4" t="s">
        <v>2077</v>
      </c>
      <c r="Y477" s="4" t="s">
        <v>2078</v>
      </c>
      <c r="Z477" s="4" t="s">
        <v>38</v>
      </c>
      <c r="AA477" s="5">
        <v>42457</v>
      </c>
      <c r="AB477" s="4" t="s">
        <v>2079</v>
      </c>
      <c r="AC477" s="146" t="s">
        <v>2302</v>
      </c>
    </row>
    <row r="478" spans="1:29" s="4" customFormat="1">
      <c r="A478" s="4" t="s">
        <v>27</v>
      </c>
      <c r="B478" s="4" t="s">
        <v>28</v>
      </c>
      <c r="C478" s="4" t="s">
        <v>2062</v>
      </c>
      <c r="D478" s="5">
        <v>42457</v>
      </c>
      <c r="E478" s="5">
        <v>42487</v>
      </c>
      <c r="F478" s="130">
        <v>0</v>
      </c>
      <c r="G478" s="130">
        <v>0</v>
      </c>
      <c r="I478" s="4" t="s">
        <v>30</v>
      </c>
      <c r="K478" s="4" t="s">
        <v>857</v>
      </c>
      <c r="M478" s="4" t="s">
        <v>32</v>
      </c>
      <c r="N478" s="4" t="s">
        <v>496</v>
      </c>
      <c r="O478" s="4" t="s">
        <v>497</v>
      </c>
      <c r="P478" s="4" t="s">
        <v>259</v>
      </c>
      <c r="Q478" s="4">
        <v>1</v>
      </c>
      <c r="R478" s="130">
        <v>9.74</v>
      </c>
      <c r="S478" s="130">
        <f t="shared" si="27"/>
        <v>9.74</v>
      </c>
      <c r="T478" s="130">
        <f t="shared" si="28"/>
        <v>1.75</v>
      </c>
      <c r="U478" s="130">
        <v>7.99</v>
      </c>
      <c r="V478" s="130">
        <f t="shared" si="29"/>
        <v>7.99</v>
      </c>
      <c r="W478" s="5">
        <v>42462</v>
      </c>
      <c r="X478" s="4" t="s">
        <v>2084</v>
      </c>
      <c r="Y478" s="4" t="s">
        <v>2085</v>
      </c>
      <c r="Z478" s="4" t="s">
        <v>38</v>
      </c>
      <c r="AA478" s="5">
        <v>42457</v>
      </c>
      <c r="AB478" s="4" t="s">
        <v>2086</v>
      </c>
      <c r="AC478" s="146" t="s">
        <v>2302</v>
      </c>
    </row>
    <row r="479" spans="1:29" s="4" customFormat="1">
      <c r="A479" s="4" t="s">
        <v>27</v>
      </c>
      <c r="B479" s="4" t="s">
        <v>28</v>
      </c>
      <c r="C479" s="4" t="s">
        <v>2062</v>
      </c>
      <c r="D479" s="5">
        <v>42457</v>
      </c>
      <c r="E479" s="5">
        <v>42487</v>
      </c>
      <c r="F479" s="130">
        <v>0</v>
      </c>
      <c r="G479" s="130">
        <v>0</v>
      </c>
      <c r="I479" s="4" t="s">
        <v>30</v>
      </c>
      <c r="K479" s="4" t="s">
        <v>2074</v>
      </c>
      <c r="M479" s="4" t="s">
        <v>32</v>
      </c>
      <c r="N479" s="4" t="s">
        <v>46</v>
      </c>
      <c r="O479" s="4" t="s">
        <v>47</v>
      </c>
      <c r="P479" s="4" t="s">
        <v>48</v>
      </c>
      <c r="Q479" s="4">
        <v>1</v>
      </c>
      <c r="R479" s="130">
        <v>6.5</v>
      </c>
      <c r="S479" s="130">
        <f t="shared" si="27"/>
        <v>6.5</v>
      </c>
      <c r="T479" s="130">
        <f t="shared" si="28"/>
        <v>1.17</v>
      </c>
      <c r="U479" s="130">
        <v>5.33</v>
      </c>
      <c r="V479" s="130">
        <f t="shared" si="29"/>
        <v>5.33</v>
      </c>
      <c r="W479" s="5">
        <v>42462</v>
      </c>
      <c r="X479" s="4" t="s">
        <v>1471</v>
      </c>
      <c r="Y479" s="4" t="s">
        <v>1472</v>
      </c>
      <c r="Z479" s="4" t="s">
        <v>51</v>
      </c>
      <c r="AA479" s="5">
        <v>42457</v>
      </c>
      <c r="AB479" s="4" t="s">
        <v>2075</v>
      </c>
      <c r="AC479" s="146" t="s">
        <v>2326</v>
      </c>
    </row>
    <row r="480" spans="1:29" s="4" customFormat="1">
      <c r="A480" s="4" t="s">
        <v>27</v>
      </c>
      <c r="B480" s="4" t="s">
        <v>28</v>
      </c>
      <c r="C480" s="4" t="s">
        <v>2089</v>
      </c>
      <c r="D480" s="5">
        <v>42458</v>
      </c>
      <c r="E480" s="5">
        <v>42488</v>
      </c>
      <c r="F480" s="130">
        <v>127.22</v>
      </c>
      <c r="G480" s="130">
        <v>0</v>
      </c>
      <c r="I480" s="4" t="s">
        <v>30</v>
      </c>
      <c r="K480" s="4" t="s">
        <v>2090</v>
      </c>
      <c r="M480" s="4" t="s">
        <v>32</v>
      </c>
      <c r="N480" s="4" t="s">
        <v>186</v>
      </c>
      <c r="O480" s="4" t="s">
        <v>187</v>
      </c>
      <c r="P480" s="4" t="s">
        <v>48</v>
      </c>
      <c r="Q480" s="4">
        <v>1</v>
      </c>
      <c r="R480" s="130">
        <v>10.39</v>
      </c>
      <c r="S480" s="130">
        <f t="shared" si="27"/>
        <v>10.39</v>
      </c>
      <c r="T480" s="130">
        <f t="shared" si="28"/>
        <v>1.870000000000001</v>
      </c>
      <c r="U480" s="130">
        <v>8.52</v>
      </c>
      <c r="V480" s="130">
        <f t="shared" si="29"/>
        <v>8.52</v>
      </c>
      <c r="W480" s="5">
        <v>42462</v>
      </c>
      <c r="X480" s="4" t="s">
        <v>125</v>
      </c>
      <c r="Y480" s="4" t="s">
        <v>126</v>
      </c>
      <c r="Z480" s="4" t="s">
        <v>51</v>
      </c>
      <c r="AA480" s="5">
        <v>42458</v>
      </c>
      <c r="AB480" s="4" t="s">
        <v>2091</v>
      </c>
      <c r="AC480" s="146" t="s">
        <v>2305</v>
      </c>
    </row>
    <row r="481" spans="1:29" s="4" customFormat="1">
      <c r="A481" s="4" t="s">
        <v>27</v>
      </c>
      <c r="B481" s="4" t="s">
        <v>28</v>
      </c>
      <c r="C481" s="4" t="s">
        <v>2089</v>
      </c>
      <c r="D481" s="5">
        <v>42458</v>
      </c>
      <c r="E481" s="5">
        <v>42488</v>
      </c>
      <c r="F481" s="130">
        <v>0</v>
      </c>
      <c r="G481" s="130">
        <v>0</v>
      </c>
      <c r="I481" s="4" t="s">
        <v>30</v>
      </c>
      <c r="K481" s="4" t="s">
        <v>2096</v>
      </c>
      <c r="M481" s="4" t="s">
        <v>32</v>
      </c>
      <c r="N481" s="4" t="s">
        <v>306</v>
      </c>
      <c r="O481" s="4" t="s">
        <v>307</v>
      </c>
      <c r="P481" s="4" t="s">
        <v>308</v>
      </c>
      <c r="Q481" s="4">
        <v>1</v>
      </c>
      <c r="R481" s="130">
        <v>7.75</v>
      </c>
      <c r="S481" s="130">
        <f t="shared" si="27"/>
        <v>7.75</v>
      </c>
      <c r="T481" s="130">
        <f t="shared" si="28"/>
        <v>1.3899999999999997</v>
      </c>
      <c r="U481" s="130">
        <v>6.36</v>
      </c>
      <c r="V481" s="130">
        <f t="shared" si="29"/>
        <v>6.36</v>
      </c>
      <c r="W481" s="5">
        <v>42462</v>
      </c>
      <c r="X481" s="4" t="s">
        <v>309</v>
      </c>
      <c r="Y481" s="4" t="s">
        <v>310</v>
      </c>
      <c r="Z481" s="4" t="s">
        <v>139</v>
      </c>
      <c r="AA481" s="5">
        <v>42458</v>
      </c>
      <c r="AB481" s="4" t="s">
        <v>2097</v>
      </c>
      <c r="AC481" s="146" t="s">
        <v>2302</v>
      </c>
    </row>
    <row r="482" spans="1:29" s="4" customFormat="1">
      <c r="A482" s="4" t="s">
        <v>27</v>
      </c>
      <c r="B482" s="4" t="s">
        <v>28</v>
      </c>
      <c r="C482" s="4" t="s">
        <v>2089</v>
      </c>
      <c r="D482" s="5">
        <v>42458</v>
      </c>
      <c r="E482" s="5">
        <v>42488</v>
      </c>
      <c r="F482" s="130">
        <v>0</v>
      </c>
      <c r="G482" s="130">
        <v>0</v>
      </c>
      <c r="I482" s="4" t="s">
        <v>30</v>
      </c>
      <c r="K482" s="4" t="s">
        <v>2092</v>
      </c>
      <c r="M482" s="4" t="s">
        <v>32</v>
      </c>
      <c r="N482" s="4" t="s">
        <v>186</v>
      </c>
      <c r="O482" s="4" t="s">
        <v>187</v>
      </c>
      <c r="P482" s="4" t="s">
        <v>48</v>
      </c>
      <c r="Q482" s="4">
        <v>3</v>
      </c>
      <c r="R482" s="130">
        <v>10.39</v>
      </c>
      <c r="S482" s="130">
        <f t="shared" si="27"/>
        <v>31.17</v>
      </c>
      <c r="T482" s="130">
        <f t="shared" si="28"/>
        <v>5.610000000000003</v>
      </c>
      <c r="U482" s="130">
        <v>8.52</v>
      </c>
      <c r="V482" s="130">
        <f t="shared" si="29"/>
        <v>25.56</v>
      </c>
      <c r="W482" s="5">
        <v>42462</v>
      </c>
      <c r="X482" s="4" t="s">
        <v>125</v>
      </c>
      <c r="Y482" s="4" t="s">
        <v>126</v>
      </c>
      <c r="Z482" s="4" t="s">
        <v>51</v>
      </c>
      <c r="AA482" s="5">
        <v>42458</v>
      </c>
      <c r="AB482" s="4" t="s">
        <v>2093</v>
      </c>
      <c r="AC482" s="146" t="s">
        <v>2305</v>
      </c>
    </row>
    <row r="483" spans="1:29" s="4" customFormat="1">
      <c r="A483" s="4" t="s">
        <v>27</v>
      </c>
      <c r="B483" s="4" t="s">
        <v>28</v>
      </c>
      <c r="C483" s="4" t="s">
        <v>2089</v>
      </c>
      <c r="D483" s="5">
        <v>42458</v>
      </c>
      <c r="E483" s="5">
        <v>42488</v>
      </c>
      <c r="F483" s="130">
        <v>0</v>
      </c>
      <c r="G483" s="130">
        <v>0</v>
      </c>
      <c r="I483" s="4" t="s">
        <v>30</v>
      </c>
      <c r="K483" s="4" t="s">
        <v>94</v>
      </c>
      <c r="M483" s="4" t="s">
        <v>32</v>
      </c>
      <c r="N483" s="4" t="s">
        <v>172</v>
      </c>
      <c r="O483" s="4" t="s">
        <v>173</v>
      </c>
      <c r="P483" s="4" t="s">
        <v>174</v>
      </c>
      <c r="Q483" s="4">
        <v>1</v>
      </c>
      <c r="R483" s="130">
        <v>7.1</v>
      </c>
      <c r="S483" s="130">
        <f t="shared" si="27"/>
        <v>7.1</v>
      </c>
      <c r="T483" s="130">
        <f t="shared" si="28"/>
        <v>1.2799999999999994</v>
      </c>
      <c r="U483" s="130">
        <v>5.82</v>
      </c>
      <c r="V483" s="130">
        <f t="shared" si="29"/>
        <v>5.82</v>
      </c>
      <c r="W483" s="5">
        <v>42462</v>
      </c>
      <c r="X483" s="4" t="s">
        <v>130</v>
      </c>
      <c r="Y483" s="4" t="s">
        <v>131</v>
      </c>
      <c r="Z483" s="4" t="s">
        <v>51</v>
      </c>
      <c r="AA483" s="5">
        <v>42458</v>
      </c>
      <c r="AB483" s="4" t="s">
        <v>2094</v>
      </c>
      <c r="AC483" s="146" t="s">
        <v>2306</v>
      </c>
    </row>
    <row r="484" spans="1:29" s="4" customFormat="1">
      <c r="A484" s="4" t="s">
        <v>27</v>
      </c>
      <c r="B484" s="4" t="s">
        <v>28</v>
      </c>
      <c r="C484" s="4" t="s">
        <v>2089</v>
      </c>
      <c r="D484" s="5">
        <v>42458</v>
      </c>
      <c r="E484" s="5">
        <v>42488</v>
      </c>
      <c r="F484" s="130">
        <v>0</v>
      </c>
      <c r="G484" s="130">
        <v>0</v>
      </c>
      <c r="I484" s="4" t="s">
        <v>30</v>
      </c>
      <c r="K484" s="4" t="s">
        <v>94</v>
      </c>
      <c r="M484" s="4" t="s">
        <v>32</v>
      </c>
      <c r="N484" s="4" t="s">
        <v>46</v>
      </c>
      <c r="O484" s="4" t="s">
        <v>47</v>
      </c>
      <c r="P484" s="4" t="s">
        <v>48</v>
      </c>
      <c r="Q484" s="4">
        <v>1</v>
      </c>
      <c r="R484" s="130">
        <v>6.5</v>
      </c>
      <c r="S484" s="130">
        <f t="shared" si="27"/>
        <v>6.5</v>
      </c>
      <c r="T484" s="130">
        <f t="shared" si="28"/>
        <v>1.17</v>
      </c>
      <c r="U484" s="130">
        <v>5.33</v>
      </c>
      <c r="V484" s="130">
        <f t="shared" si="29"/>
        <v>5.33</v>
      </c>
      <c r="W484" s="5">
        <v>42462</v>
      </c>
      <c r="X484" s="4" t="s">
        <v>130</v>
      </c>
      <c r="Y484" s="4" t="s">
        <v>131</v>
      </c>
      <c r="Z484" s="4" t="s">
        <v>51</v>
      </c>
      <c r="AA484" s="5">
        <v>42458</v>
      </c>
      <c r="AB484" s="4" t="s">
        <v>2094</v>
      </c>
      <c r="AC484" s="146" t="s">
        <v>2306</v>
      </c>
    </row>
    <row r="485" spans="1:29" s="4" customFormat="1">
      <c r="A485" s="4" t="s">
        <v>27</v>
      </c>
      <c r="B485" s="4" t="s">
        <v>28</v>
      </c>
      <c r="C485" s="4" t="s">
        <v>2089</v>
      </c>
      <c r="D485" s="5">
        <v>42458</v>
      </c>
      <c r="E485" s="5">
        <v>42488</v>
      </c>
      <c r="F485" s="130">
        <v>0</v>
      </c>
      <c r="G485" s="130">
        <v>0</v>
      </c>
      <c r="I485" s="4" t="s">
        <v>30</v>
      </c>
      <c r="K485" s="4" t="s">
        <v>94</v>
      </c>
      <c r="M485" s="4" t="s">
        <v>32</v>
      </c>
      <c r="N485" s="4" t="s">
        <v>46</v>
      </c>
      <c r="O485" s="4" t="s">
        <v>47</v>
      </c>
      <c r="P485" s="4" t="s">
        <v>48</v>
      </c>
      <c r="Q485" s="4">
        <v>1</v>
      </c>
      <c r="R485" s="130">
        <v>6.5</v>
      </c>
      <c r="S485" s="130">
        <f t="shared" si="27"/>
        <v>6.5</v>
      </c>
      <c r="T485" s="130">
        <f t="shared" si="28"/>
        <v>1.17</v>
      </c>
      <c r="U485" s="130">
        <v>5.33</v>
      </c>
      <c r="V485" s="130">
        <f t="shared" si="29"/>
        <v>5.33</v>
      </c>
      <c r="W485" s="5">
        <v>42462</v>
      </c>
      <c r="X485" s="4" t="s">
        <v>130</v>
      </c>
      <c r="Y485" s="4" t="s">
        <v>131</v>
      </c>
      <c r="Z485" s="4" t="s">
        <v>51</v>
      </c>
      <c r="AA485" s="5">
        <v>42458</v>
      </c>
      <c r="AB485" s="4" t="s">
        <v>2094</v>
      </c>
      <c r="AC485" s="146" t="s">
        <v>2306</v>
      </c>
    </row>
    <row r="486" spans="1:29" s="4" customFormat="1">
      <c r="A486" s="4" t="s">
        <v>27</v>
      </c>
      <c r="B486" s="4" t="s">
        <v>28</v>
      </c>
      <c r="C486" s="4" t="s">
        <v>2089</v>
      </c>
      <c r="D486" s="5">
        <v>42458</v>
      </c>
      <c r="E486" s="5">
        <v>42488</v>
      </c>
      <c r="F486" s="130">
        <v>0</v>
      </c>
      <c r="G486" s="130">
        <v>0</v>
      </c>
      <c r="I486" s="4" t="s">
        <v>30</v>
      </c>
      <c r="K486" s="4" t="s">
        <v>94</v>
      </c>
      <c r="M486" s="4" t="s">
        <v>32</v>
      </c>
      <c r="N486" s="4" t="s">
        <v>46</v>
      </c>
      <c r="O486" s="4" t="s">
        <v>47</v>
      </c>
      <c r="P486" s="4" t="s">
        <v>48</v>
      </c>
      <c r="Q486" s="4">
        <v>1</v>
      </c>
      <c r="R486" s="130">
        <v>6.5</v>
      </c>
      <c r="S486" s="130">
        <f t="shared" si="27"/>
        <v>6.5</v>
      </c>
      <c r="T486" s="130">
        <f t="shared" si="28"/>
        <v>1.17</v>
      </c>
      <c r="U486" s="130">
        <v>5.33</v>
      </c>
      <c r="V486" s="130">
        <f t="shared" si="29"/>
        <v>5.33</v>
      </c>
      <c r="W486" s="5">
        <v>42462</v>
      </c>
      <c r="X486" s="4" t="s">
        <v>130</v>
      </c>
      <c r="Y486" s="4" t="s">
        <v>131</v>
      </c>
      <c r="Z486" s="4" t="s">
        <v>51</v>
      </c>
      <c r="AA486" s="5">
        <v>42458</v>
      </c>
      <c r="AB486" s="4" t="s">
        <v>2094</v>
      </c>
      <c r="AC486" s="146" t="s">
        <v>2306</v>
      </c>
    </row>
    <row r="487" spans="1:29" s="4" customFormat="1">
      <c r="A487" s="4" t="s">
        <v>27</v>
      </c>
      <c r="B487" s="4" t="s">
        <v>28</v>
      </c>
      <c r="C487" s="4" t="s">
        <v>2089</v>
      </c>
      <c r="D487" s="5">
        <v>42458</v>
      </c>
      <c r="E487" s="5">
        <v>42488</v>
      </c>
      <c r="F487" s="130">
        <v>0</v>
      </c>
      <c r="G487" s="130">
        <v>0</v>
      </c>
      <c r="I487" s="4" t="s">
        <v>30</v>
      </c>
      <c r="K487" s="4" t="s">
        <v>94</v>
      </c>
      <c r="M487" s="4" t="s">
        <v>32</v>
      </c>
      <c r="N487" s="4" t="s">
        <v>46</v>
      </c>
      <c r="O487" s="4" t="s">
        <v>47</v>
      </c>
      <c r="P487" s="4" t="s">
        <v>48</v>
      </c>
      <c r="Q487" s="4">
        <v>1</v>
      </c>
      <c r="R487" s="130">
        <v>6.5</v>
      </c>
      <c r="S487" s="130">
        <f t="shared" si="27"/>
        <v>6.5</v>
      </c>
      <c r="T487" s="130">
        <f t="shared" si="28"/>
        <v>1.17</v>
      </c>
      <c r="U487" s="130">
        <v>5.33</v>
      </c>
      <c r="V487" s="130">
        <f t="shared" si="29"/>
        <v>5.33</v>
      </c>
      <c r="W487" s="5">
        <v>42462</v>
      </c>
      <c r="X487" s="4" t="s">
        <v>130</v>
      </c>
      <c r="Y487" s="4" t="s">
        <v>131</v>
      </c>
      <c r="Z487" s="4" t="s">
        <v>51</v>
      </c>
      <c r="AA487" s="5">
        <v>42458</v>
      </c>
      <c r="AB487" s="4" t="s">
        <v>2094</v>
      </c>
      <c r="AC487" s="146" t="s">
        <v>2306</v>
      </c>
    </row>
    <row r="488" spans="1:29" s="4" customFormat="1">
      <c r="A488" s="4" t="s">
        <v>27</v>
      </c>
      <c r="B488" s="4" t="s">
        <v>28</v>
      </c>
      <c r="C488" s="4" t="s">
        <v>2089</v>
      </c>
      <c r="D488" s="5">
        <v>42458</v>
      </c>
      <c r="E488" s="5">
        <v>42488</v>
      </c>
      <c r="F488" s="130">
        <v>0</v>
      </c>
      <c r="G488" s="130">
        <v>0</v>
      </c>
      <c r="I488" s="4" t="s">
        <v>30</v>
      </c>
      <c r="K488" s="4" t="s">
        <v>94</v>
      </c>
      <c r="M488" s="4" t="s">
        <v>32</v>
      </c>
      <c r="N488" s="4" t="s">
        <v>186</v>
      </c>
      <c r="O488" s="4" t="s">
        <v>187</v>
      </c>
      <c r="P488" s="4" t="s">
        <v>48</v>
      </c>
      <c r="Q488" s="4">
        <v>1</v>
      </c>
      <c r="R488" s="130">
        <v>10.39</v>
      </c>
      <c r="S488" s="130">
        <f t="shared" si="27"/>
        <v>10.39</v>
      </c>
      <c r="T488" s="130">
        <f t="shared" si="28"/>
        <v>1.870000000000001</v>
      </c>
      <c r="U488" s="130">
        <v>8.52</v>
      </c>
      <c r="V488" s="130">
        <f t="shared" si="29"/>
        <v>8.52</v>
      </c>
      <c r="W488" s="5">
        <v>42462</v>
      </c>
      <c r="X488" s="4" t="s">
        <v>805</v>
      </c>
      <c r="Y488" s="4" t="s">
        <v>131</v>
      </c>
      <c r="Z488" s="4" t="s">
        <v>51</v>
      </c>
      <c r="AA488" s="5">
        <v>42458</v>
      </c>
      <c r="AB488" s="4" t="s">
        <v>2095</v>
      </c>
      <c r="AC488" s="146" t="s">
        <v>2306</v>
      </c>
    </row>
    <row r="489" spans="1:29" s="4" customFormat="1">
      <c r="A489" s="4" t="s">
        <v>27</v>
      </c>
      <c r="B489" s="4" t="s">
        <v>28</v>
      </c>
      <c r="C489" s="4" t="s">
        <v>2089</v>
      </c>
      <c r="D489" s="5">
        <v>42458</v>
      </c>
      <c r="E489" s="5">
        <v>42488</v>
      </c>
      <c r="F489" s="130">
        <v>0</v>
      </c>
      <c r="G489" s="130">
        <v>0</v>
      </c>
      <c r="I489" s="4" t="s">
        <v>30</v>
      </c>
      <c r="K489" s="4" t="s">
        <v>94</v>
      </c>
      <c r="M489" s="4" t="s">
        <v>32</v>
      </c>
      <c r="N489" s="4" t="s">
        <v>186</v>
      </c>
      <c r="O489" s="4" t="s">
        <v>187</v>
      </c>
      <c r="P489" s="4" t="s">
        <v>48</v>
      </c>
      <c r="Q489" s="4">
        <v>1</v>
      </c>
      <c r="R489" s="130">
        <v>10.39</v>
      </c>
      <c r="S489" s="130">
        <f t="shared" si="27"/>
        <v>10.39</v>
      </c>
      <c r="T489" s="130">
        <f t="shared" si="28"/>
        <v>1.870000000000001</v>
      </c>
      <c r="U489" s="130">
        <v>8.52</v>
      </c>
      <c r="V489" s="130">
        <f t="shared" si="29"/>
        <v>8.52</v>
      </c>
      <c r="W489" s="5">
        <v>42462</v>
      </c>
      <c r="X489" s="4" t="s">
        <v>805</v>
      </c>
      <c r="Y489" s="4" t="s">
        <v>131</v>
      </c>
      <c r="Z489" s="4" t="s">
        <v>51</v>
      </c>
      <c r="AA489" s="5">
        <v>42458</v>
      </c>
      <c r="AB489" s="4" t="s">
        <v>2095</v>
      </c>
      <c r="AC489" s="146" t="s">
        <v>2306</v>
      </c>
    </row>
    <row r="490" spans="1:29" s="4" customFormat="1">
      <c r="A490" s="4" t="s">
        <v>27</v>
      </c>
      <c r="B490" s="4" t="s">
        <v>28</v>
      </c>
      <c r="C490" s="4" t="s">
        <v>2089</v>
      </c>
      <c r="D490" s="5">
        <v>42458</v>
      </c>
      <c r="E490" s="5">
        <v>42488</v>
      </c>
      <c r="F490" s="130">
        <v>0</v>
      </c>
      <c r="G490" s="130">
        <v>0</v>
      </c>
      <c r="I490" s="4" t="s">
        <v>30</v>
      </c>
      <c r="K490" s="4" t="s">
        <v>94</v>
      </c>
      <c r="M490" s="4" t="s">
        <v>32</v>
      </c>
      <c r="N490" s="4" t="s">
        <v>186</v>
      </c>
      <c r="O490" s="4" t="s">
        <v>187</v>
      </c>
      <c r="P490" s="4" t="s">
        <v>48</v>
      </c>
      <c r="Q490" s="4">
        <v>1</v>
      </c>
      <c r="R490" s="130">
        <v>10.39</v>
      </c>
      <c r="S490" s="130">
        <f t="shared" si="27"/>
        <v>10.39</v>
      </c>
      <c r="T490" s="130">
        <f t="shared" si="28"/>
        <v>1.870000000000001</v>
      </c>
      <c r="U490" s="130">
        <v>8.52</v>
      </c>
      <c r="V490" s="130">
        <f t="shared" si="29"/>
        <v>8.52</v>
      </c>
      <c r="W490" s="5">
        <v>42462</v>
      </c>
      <c r="X490" s="4" t="s">
        <v>805</v>
      </c>
      <c r="Y490" s="4" t="s">
        <v>131</v>
      </c>
      <c r="Z490" s="4" t="s">
        <v>51</v>
      </c>
      <c r="AA490" s="5">
        <v>42458</v>
      </c>
      <c r="AB490" s="4" t="s">
        <v>2095</v>
      </c>
      <c r="AC490" s="146" t="s">
        <v>2306</v>
      </c>
    </row>
    <row r="491" spans="1:29" s="4" customFormat="1">
      <c r="A491" s="4" t="s">
        <v>27</v>
      </c>
      <c r="B491" s="4" t="s">
        <v>28</v>
      </c>
      <c r="C491" s="4" t="s">
        <v>2089</v>
      </c>
      <c r="D491" s="5">
        <v>42458</v>
      </c>
      <c r="E491" s="5">
        <v>42488</v>
      </c>
      <c r="F491" s="130">
        <v>0</v>
      </c>
      <c r="G491" s="130">
        <v>0</v>
      </c>
      <c r="I491" s="4" t="s">
        <v>30</v>
      </c>
      <c r="K491" s="4" t="s">
        <v>94</v>
      </c>
      <c r="M491" s="4" t="s">
        <v>32</v>
      </c>
      <c r="N491" s="4" t="s">
        <v>186</v>
      </c>
      <c r="O491" s="4" t="s">
        <v>187</v>
      </c>
      <c r="P491" s="4" t="s">
        <v>48</v>
      </c>
      <c r="Q491" s="4">
        <v>1</v>
      </c>
      <c r="R491" s="130">
        <v>10.39</v>
      </c>
      <c r="S491" s="130">
        <f t="shared" si="27"/>
        <v>10.39</v>
      </c>
      <c r="T491" s="130">
        <f t="shared" si="28"/>
        <v>1.870000000000001</v>
      </c>
      <c r="U491" s="130">
        <v>8.52</v>
      </c>
      <c r="V491" s="130">
        <f t="shared" si="29"/>
        <v>8.52</v>
      </c>
      <c r="W491" s="5">
        <v>42462</v>
      </c>
      <c r="X491" s="4" t="s">
        <v>805</v>
      </c>
      <c r="Y491" s="4" t="s">
        <v>131</v>
      </c>
      <c r="Z491" s="4" t="s">
        <v>51</v>
      </c>
      <c r="AA491" s="5">
        <v>42458</v>
      </c>
      <c r="AB491" s="4" t="s">
        <v>2095</v>
      </c>
      <c r="AC491" s="146" t="s">
        <v>2306</v>
      </c>
    </row>
    <row r="492" spans="1:29" s="4" customFormat="1">
      <c r="A492" s="4" t="s">
        <v>27</v>
      </c>
      <c r="B492" s="4" t="s">
        <v>28</v>
      </c>
      <c r="C492" s="4" t="s">
        <v>2089</v>
      </c>
      <c r="D492" s="5">
        <v>42458</v>
      </c>
      <c r="E492" s="5">
        <v>42488</v>
      </c>
      <c r="F492" s="130">
        <v>0</v>
      </c>
      <c r="G492" s="130">
        <v>0</v>
      </c>
      <c r="I492" s="4" t="s">
        <v>30</v>
      </c>
      <c r="K492" s="4" t="s">
        <v>94</v>
      </c>
      <c r="M492" s="4" t="s">
        <v>32</v>
      </c>
      <c r="N492" s="4" t="s">
        <v>186</v>
      </c>
      <c r="O492" s="4" t="s">
        <v>187</v>
      </c>
      <c r="P492" s="4" t="s">
        <v>48</v>
      </c>
      <c r="Q492" s="4">
        <v>1</v>
      </c>
      <c r="R492" s="130">
        <v>10.39</v>
      </c>
      <c r="S492" s="130">
        <f t="shared" si="27"/>
        <v>10.39</v>
      </c>
      <c r="T492" s="130">
        <f t="shared" si="28"/>
        <v>1.870000000000001</v>
      </c>
      <c r="U492" s="130">
        <v>8.52</v>
      </c>
      <c r="V492" s="130">
        <f t="shared" si="29"/>
        <v>8.52</v>
      </c>
      <c r="W492" s="5">
        <v>42462</v>
      </c>
      <c r="X492" s="4" t="s">
        <v>805</v>
      </c>
      <c r="Y492" s="4" t="s">
        <v>131</v>
      </c>
      <c r="Z492" s="4" t="s">
        <v>51</v>
      </c>
      <c r="AA492" s="5">
        <v>42458</v>
      </c>
      <c r="AB492" s="4" t="s">
        <v>2095</v>
      </c>
      <c r="AC492" s="146" t="s">
        <v>2306</v>
      </c>
    </row>
    <row r="493" spans="1:29" s="4" customFormat="1">
      <c r="A493" s="4" t="s">
        <v>27</v>
      </c>
      <c r="B493" s="4" t="s">
        <v>28</v>
      </c>
      <c r="C493" s="4" t="s">
        <v>2089</v>
      </c>
      <c r="D493" s="5">
        <v>42458</v>
      </c>
      <c r="E493" s="5">
        <v>42488</v>
      </c>
      <c r="F493" s="130">
        <v>0</v>
      </c>
      <c r="G493" s="130">
        <v>0</v>
      </c>
      <c r="I493" s="4" t="s">
        <v>30</v>
      </c>
      <c r="K493" s="4" t="s">
        <v>94</v>
      </c>
      <c r="M493" s="4" t="s">
        <v>32</v>
      </c>
      <c r="N493" s="4" t="s">
        <v>186</v>
      </c>
      <c r="O493" s="4" t="s">
        <v>187</v>
      </c>
      <c r="P493" s="4" t="s">
        <v>48</v>
      </c>
      <c r="Q493" s="4">
        <v>1</v>
      </c>
      <c r="R493" s="130">
        <v>10.39</v>
      </c>
      <c r="S493" s="130">
        <f t="shared" si="27"/>
        <v>10.39</v>
      </c>
      <c r="T493" s="130">
        <f t="shared" si="28"/>
        <v>1.870000000000001</v>
      </c>
      <c r="U493" s="130">
        <v>8.52</v>
      </c>
      <c r="V493" s="130">
        <f t="shared" si="29"/>
        <v>8.52</v>
      </c>
      <c r="W493" s="5">
        <v>42462</v>
      </c>
      <c r="X493" s="4" t="s">
        <v>805</v>
      </c>
      <c r="Y493" s="4" t="s">
        <v>131</v>
      </c>
      <c r="Z493" s="4" t="s">
        <v>51</v>
      </c>
      <c r="AA493" s="5">
        <v>42458</v>
      </c>
      <c r="AB493" s="4" t="s">
        <v>2095</v>
      </c>
      <c r="AC493" s="146" t="s">
        <v>2306</v>
      </c>
    </row>
    <row r="494" spans="1:29" s="4" customFormat="1">
      <c r="A494" s="4" t="s">
        <v>27</v>
      </c>
      <c r="B494" s="4" t="s">
        <v>28</v>
      </c>
      <c r="C494" s="4" t="s">
        <v>2089</v>
      </c>
      <c r="D494" s="5">
        <v>42458</v>
      </c>
      <c r="E494" s="5">
        <v>42488</v>
      </c>
      <c r="F494" s="130">
        <v>0</v>
      </c>
      <c r="G494" s="130">
        <v>0</v>
      </c>
      <c r="I494" s="4" t="s">
        <v>30</v>
      </c>
      <c r="K494" s="4" t="s">
        <v>94</v>
      </c>
      <c r="M494" s="4" t="s">
        <v>32</v>
      </c>
      <c r="N494" s="4" t="s">
        <v>186</v>
      </c>
      <c r="O494" s="4" t="s">
        <v>187</v>
      </c>
      <c r="P494" s="4" t="s">
        <v>48</v>
      </c>
      <c r="Q494" s="4">
        <v>1</v>
      </c>
      <c r="R494" s="130">
        <v>10.39</v>
      </c>
      <c r="S494" s="130">
        <f t="shared" si="27"/>
        <v>10.39</v>
      </c>
      <c r="T494" s="130">
        <f t="shared" si="28"/>
        <v>1.870000000000001</v>
      </c>
      <c r="U494" s="130">
        <v>8.52</v>
      </c>
      <c r="V494" s="130">
        <f t="shared" si="29"/>
        <v>8.52</v>
      </c>
      <c r="W494" s="5">
        <v>42462</v>
      </c>
      <c r="X494" s="4" t="s">
        <v>805</v>
      </c>
      <c r="Y494" s="4" t="s">
        <v>131</v>
      </c>
      <c r="Z494" s="4" t="s">
        <v>51</v>
      </c>
      <c r="AA494" s="5">
        <v>42458</v>
      </c>
      <c r="AB494" s="4" t="s">
        <v>2095</v>
      </c>
      <c r="AC494" s="146" t="s">
        <v>2306</v>
      </c>
    </row>
    <row r="495" spans="1:29" s="4" customFormat="1">
      <c r="A495" s="4" t="s">
        <v>27</v>
      </c>
      <c r="B495" s="4" t="s">
        <v>28</v>
      </c>
      <c r="C495" s="4" t="s">
        <v>2098</v>
      </c>
      <c r="D495" s="5">
        <v>42458</v>
      </c>
      <c r="E495" s="5">
        <v>42488</v>
      </c>
      <c r="F495" s="130">
        <v>103.82</v>
      </c>
      <c r="G495" s="130">
        <v>0</v>
      </c>
      <c r="I495" s="4" t="s">
        <v>30</v>
      </c>
      <c r="K495" s="4">
        <v>68483475</v>
      </c>
      <c r="M495" s="4" t="s">
        <v>32</v>
      </c>
      <c r="N495" s="4" t="s">
        <v>46</v>
      </c>
      <c r="O495" s="4" t="s">
        <v>47</v>
      </c>
      <c r="P495" s="4" t="s">
        <v>48</v>
      </c>
      <c r="Q495" s="4">
        <v>1</v>
      </c>
      <c r="R495" s="130">
        <v>6.5</v>
      </c>
      <c r="S495" s="130">
        <f t="shared" si="27"/>
        <v>6.5</v>
      </c>
      <c r="T495" s="130">
        <f t="shared" si="28"/>
        <v>1.17</v>
      </c>
      <c r="U495" s="130">
        <v>5.33</v>
      </c>
      <c r="V495" s="130">
        <f t="shared" si="29"/>
        <v>5.33</v>
      </c>
      <c r="W495" s="5">
        <v>42462</v>
      </c>
      <c r="X495" s="4" t="s">
        <v>498</v>
      </c>
      <c r="Y495" s="4" t="s">
        <v>499</v>
      </c>
      <c r="Z495" s="4" t="s">
        <v>61</v>
      </c>
      <c r="AA495" s="5">
        <v>42458</v>
      </c>
      <c r="AB495" s="4" t="s">
        <v>2099</v>
      </c>
      <c r="AC495" s="146" t="s">
        <v>2302</v>
      </c>
    </row>
    <row r="496" spans="1:29" s="4" customFormat="1">
      <c r="A496" s="4" t="s">
        <v>27</v>
      </c>
      <c r="B496" s="4" t="s">
        <v>28</v>
      </c>
      <c r="C496" s="4" t="s">
        <v>2098</v>
      </c>
      <c r="D496" s="5">
        <v>42458</v>
      </c>
      <c r="E496" s="5">
        <v>42488</v>
      </c>
      <c r="F496" s="130">
        <v>0</v>
      </c>
      <c r="G496" s="130">
        <v>0</v>
      </c>
      <c r="I496" s="4" t="s">
        <v>30</v>
      </c>
      <c r="K496" s="4">
        <v>19999999</v>
      </c>
      <c r="M496" s="4" t="s">
        <v>32</v>
      </c>
      <c r="N496" s="4" t="s">
        <v>172</v>
      </c>
      <c r="O496" s="4" t="s">
        <v>173</v>
      </c>
      <c r="P496" s="4" t="s">
        <v>174</v>
      </c>
      <c r="Q496" s="4">
        <v>1</v>
      </c>
      <c r="R496" s="130">
        <v>7.1</v>
      </c>
      <c r="S496" s="130">
        <f t="shared" si="27"/>
        <v>7.1</v>
      </c>
      <c r="T496" s="130">
        <f t="shared" si="28"/>
        <v>1.2799999999999994</v>
      </c>
      <c r="U496" s="130">
        <v>5.82</v>
      </c>
      <c r="V496" s="130">
        <f t="shared" si="29"/>
        <v>5.82</v>
      </c>
      <c r="W496" s="5">
        <v>42462</v>
      </c>
      <c r="X496" s="4" t="s">
        <v>54</v>
      </c>
      <c r="Y496" s="4" t="s">
        <v>55</v>
      </c>
      <c r="Z496" s="4" t="s">
        <v>56</v>
      </c>
      <c r="AA496" s="5">
        <v>42458</v>
      </c>
      <c r="AB496" s="4" t="s">
        <v>2103</v>
      </c>
      <c r="AC496" s="146" t="s">
        <v>2302</v>
      </c>
    </row>
    <row r="497" spans="1:29" s="4" customFormat="1">
      <c r="A497" s="4" t="s">
        <v>27</v>
      </c>
      <c r="B497" s="4" t="s">
        <v>28</v>
      </c>
      <c r="C497" s="4" t="s">
        <v>2098</v>
      </c>
      <c r="D497" s="5">
        <v>42458</v>
      </c>
      <c r="E497" s="5">
        <v>42488</v>
      </c>
      <c r="F497" s="130">
        <v>0</v>
      </c>
      <c r="G497" s="130">
        <v>0</v>
      </c>
      <c r="I497" s="4" t="s">
        <v>30</v>
      </c>
      <c r="K497" s="4" t="s">
        <v>94</v>
      </c>
      <c r="M497" s="4" t="s">
        <v>32</v>
      </c>
      <c r="N497" s="4" t="s">
        <v>186</v>
      </c>
      <c r="O497" s="4" t="s">
        <v>187</v>
      </c>
      <c r="P497" s="4" t="s">
        <v>48</v>
      </c>
      <c r="Q497" s="4">
        <v>1</v>
      </c>
      <c r="R497" s="130">
        <v>10.39</v>
      </c>
      <c r="S497" s="130">
        <f t="shared" si="27"/>
        <v>10.39</v>
      </c>
      <c r="T497" s="130">
        <f t="shared" si="28"/>
        <v>1.870000000000001</v>
      </c>
      <c r="U497" s="130">
        <v>8.52</v>
      </c>
      <c r="V497" s="130">
        <f t="shared" si="29"/>
        <v>8.52</v>
      </c>
      <c r="W497" s="5">
        <v>42462</v>
      </c>
      <c r="X497" s="4" t="s">
        <v>95</v>
      </c>
      <c r="Y497" s="4" t="s">
        <v>96</v>
      </c>
      <c r="Z497" s="4" t="s">
        <v>78</v>
      </c>
      <c r="AA497" s="5">
        <v>42458</v>
      </c>
      <c r="AB497" s="4" t="s">
        <v>2105</v>
      </c>
      <c r="AC497" s="146" t="s">
        <v>2302</v>
      </c>
    </row>
    <row r="498" spans="1:29" s="4" customFormat="1">
      <c r="A498" s="4" t="s">
        <v>27</v>
      </c>
      <c r="B498" s="4" t="s">
        <v>28</v>
      </c>
      <c r="C498" s="4" t="s">
        <v>2098</v>
      </c>
      <c r="D498" s="5">
        <v>42458</v>
      </c>
      <c r="E498" s="5">
        <v>42488</v>
      </c>
      <c r="F498" s="130">
        <v>0</v>
      </c>
      <c r="G498" s="130">
        <v>0</v>
      </c>
      <c r="I498" s="4" t="s">
        <v>30</v>
      </c>
      <c r="K498" s="4" t="s">
        <v>94</v>
      </c>
      <c r="M498" s="4" t="s">
        <v>32</v>
      </c>
      <c r="N498" s="4" t="s">
        <v>186</v>
      </c>
      <c r="O498" s="4" t="s">
        <v>187</v>
      </c>
      <c r="P498" s="4" t="s">
        <v>48</v>
      </c>
      <c r="Q498" s="4">
        <v>1</v>
      </c>
      <c r="R498" s="130">
        <v>10.39</v>
      </c>
      <c r="S498" s="130">
        <f t="shared" si="27"/>
        <v>10.39</v>
      </c>
      <c r="T498" s="130">
        <f t="shared" si="28"/>
        <v>1.870000000000001</v>
      </c>
      <c r="U498" s="130">
        <v>8.52</v>
      </c>
      <c r="V498" s="130">
        <f t="shared" si="29"/>
        <v>8.52</v>
      </c>
      <c r="W498" s="5">
        <v>42462</v>
      </c>
      <c r="X498" s="4" t="s">
        <v>95</v>
      </c>
      <c r="Y498" s="4" t="s">
        <v>96</v>
      </c>
      <c r="Z498" s="4" t="s">
        <v>78</v>
      </c>
      <c r="AA498" s="5">
        <v>42458</v>
      </c>
      <c r="AB498" s="4" t="s">
        <v>2106</v>
      </c>
      <c r="AC498" s="146" t="s">
        <v>2302</v>
      </c>
    </row>
    <row r="499" spans="1:29" s="4" customFormat="1">
      <c r="A499" s="4" t="s">
        <v>27</v>
      </c>
      <c r="B499" s="4" t="s">
        <v>28</v>
      </c>
      <c r="C499" s="4" t="s">
        <v>2098</v>
      </c>
      <c r="D499" s="5">
        <v>42458</v>
      </c>
      <c r="E499" s="5">
        <v>42488</v>
      </c>
      <c r="F499" s="130">
        <v>0</v>
      </c>
      <c r="G499" s="130">
        <v>0</v>
      </c>
      <c r="I499" s="4" t="s">
        <v>30</v>
      </c>
      <c r="K499" s="4">
        <v>68494136</v>
      </c>
      <c r="M499" s="4" t="s">
        <v>32</v>
      </c>
      <c r="N499" s="4" t="s">
        <v>46</v>
      </c>
      <c r="O499" s="4" t="s">
        <v>47</v>
      </c>
      <c r="P499" s="4" t="s">
        <v>48</v>
      </c>
      <c r="Q499" s="4">
        <v>1</v>
      </c>
      <c r="R499" s="130">
        <v>6.5</v>
      </c>
      <c r="S499" s="130">
        <f t="shared" si="27"/>
        <v>6.5</v>
      </c>
      <c r="T499" s="130">
        <f t="shared" si="28"/>
        <v>1.17</v>
      </c>
      <c r="U499" s="130">
        <v>5.33</v>
      </c>
      <c r="V499" s="130">
        <f t="shared" si="29"/>
        <v>5.33</v>
      </c>
      <c r="W499" s="5">
        <v>42462</v>
      </c>
      <c r="X499" s="4" t="s">
        <v>59</v>
      </c>
      <c r="Y499" s="4" t="s">
        <v>60</v>
      </c>
      <c r="Z499" s="4" t="s">
        <v>61</v>
      </c>
      <c r="AA499" s="5">
        <v>42458</v>
      </c>
      <c r="AB499" s="4" t="s">
        <v>2104</v>
      </c>
      <c r="AC499" s="146" t="s">
        <v>2302</v>
      </c>
    </row>
    <row r="500" spans="1:29" s="4" customFormat="1">
      <c r="A500" s="4" t="s">
        <v>27</v>
      </c>
      <c r="B500" s="4" t="s">
        <v>28</v>
      </c>
      <c r="C500" s="4" t="s">
        <v>2098</v>
      </c>
      <c r="D500" s="5">
        <v>42458</v>
      </c>
      <c r="E500" s="5">
        <v>42488</v>
      </c>
      <c r="F500" s="130">
        <v>0</v>
      </c>
      <c r="G500" s="130">
        <v>0</v>
      </c>
      <c r="I500" s="4" t="s">
        <v>30</v>
      </c>
      <c r="K500" s="4" t="s">
        <v>845</v>
      </c>
      <c r="M500" s="4" t="s">
        <v>32</v>
      </c>
      <c r="N500" s="4" t="s">
        <v>186</v>
      </c>
      <c r="O500" s="4" t="s">
        <v>187</v>
      </c>
      <c r="P500" s="4" t="s">
        <v>48</v>
      </c>
      <c r="Q500" s="4">
        <v>1</v>
      </c>
      <c r="R500" s="130">
        <v>10.39</v>
      </c>
      <c r="S500" s="130">
        <f t="shared" si="27"/>
        <v>10.39</v>
      </c>
      <c r="T500" s="130">
        <f t="shared" si="28"/>
        <v>1.870000000000001</v>
      </c>
      <c r="U500" s="130">
        <v>8.52</v>
      </c>
      <c r="V500" s="130">
        <f t="shared" si="29"/>
        <v>8.52</v>
      </c>
      <c r="W500" s="5">
        <v>42462</v>
      </c>
      <c r="X500" s="4" t="s">
        <v>846</v>
      </c>
      <c r="Y500" s="4" t="s">
        <v>847</v>
      </c>
      <c r="Z500" s="4" t="s">
        <v>38</v>
      </c>
      <c r="AA500" s="5">
        <v>42458</v>
      </c>
      <c r="AB500" s="4" t="s">
        <v>2111</v>
      </c>
      <c r="AC500" s="146" t="s">
        <v>2302</v>
      </c>
    </row>
    <row r="501" spans="1:29" s="4" customFormat="1">
      <c r="A501" s="4" t="s">
        <v>27</v>
      </c>
      <c r="B501" s="4" t="s">
        <v>28</v>
      </c>
      <c r="C501" s="4" t="s">
        <v>2098</v>
      </c>
      <c r="D501" s="5">
        <v>42458</v>
      </c>
      <c r="E501" s="5">
        <v>42488</v>
      </c>
      <c r="F501" s="130">
        <v>0</v>
      </c>
      <c r="G501" s="130">
        <v>0</v>
      </c>
      <c r="I501" s="4" t="s">
        <v>30</v>
      </c>
      <c r="K501" s="4" t="s">
        <v>2100</v>
      </c>
      <c r="M501" s="4" t="s">
        <v>32</v>
      </c>
      <c r="N501" s="4" t="s">
        <v>186</v>
      </c>
      <c r="O501" s="4" t="s">
        <v>187</v>
      </c>
      <c r="P501" s="4" t="s">
        <v>48</v>
      </c>
      <c r="Q501" s="4">
        <v>2</v>
      </c>
      <c r="R501" s="130">
        <v>10.39</v>
      </c>
      <c r="S501" s="130">
        <f t="shared" si="27"/>
        <v>20.78</v>
      </c>
      <c r="T501" s="130">
        <f t="shared" si="28"/>
        <v>3.740000000000002</v>
      </c>
      <c r="U501" s="130">
        <v>8.52</v>
      </c>
      <c r="V501" s="130">
        <f t="shared" si="29"/>
        <v>17.04</v>
      </c>
      <c r="W501" s="5">
        <v>42462</v>
      </c>
      <c r="X501" s="4" t="s">
        <v>734</v>
      </c>
      <c r="Y501" s="4" t="s">
        <v>627</v>
      </c>
      <c r="Z501" s="4" t="s">
        <v>38</v>
      </c>
      <c r="AA501" s="5">
        <v>42457</v>
      </c>
      <c r="AB501" s="4" t="s">
        <v>2101</v>
      </c>
      <c r="AC501" s="146" t="s">
        <v>2302</v>
      </c>
    </row>
    <row r="502" spans="1:29" s="4" customFormat="1">
      <c r="A502" s="4" t="s">
        <v>27</v>
      </c>
      <c r="B502" s="4" t="s">
        <v>28</v>
      </c>
      <c r="C502" s="4" t="s">
        <v>2098</v>
      </c>
      <c r="D502" s="5">
        <v>42458</v>
      </c>
      <c r="E502" s="5">
        <v>42488</v>
      </c>
      <c r="F502" s="130">
        <v>0</v>
      </c>
      <c r="G502" s="130">
        <v>0</v>
      </c>
      <c r="I502" s="4" t="s">
        <v>30</v>
      </c>
      <c r="K502" s="4">
        <v>1182680607</v>
      </c>
      <c r="M502" s="4" t="s">
        <v>32</v>
      </c>
      <c r="N502" s="4" t="s">
        <v>46</v>
      </c>
      <c r="O502" s="4" t="s">
        <v>47</v>
      </c>
      <c r="P502" s="4" t="s">
        <v>48</v>
      </c>
      <c r="Q502" s="4">
        <v>1</v>
      </c>
      <c r="R502" s="130">
        <v>6.5</v>
      </c>
      <c r="S502" s="130">
        <f t="shared" si="27"/>
        <v>6.5</v>
      </c>
      <c r="T502" s="130">
        <f t="shared" si="28"/>
        <v>1.17</v>
      </c>
      <c r="U502" s="130">
        <v>5.33</v>
      </c>
      <c r="V502" s="130">
        <f t="shared" si="29"/>
        <v>5.33</v>
      </c>
      <c r="W502" s="5">
        <v>42462</v>
      </c>
      <c r="X502" s="4" t="s">
        <v>232</v>
      </c>
      <c r="Y502" s="4" t="s">
        <v>233</v>
      </c>
      <c r="Z502" s="4" t="s">
        <v>139</v>
      </c>
      <c r="AA502" s="5">
        <v>42458</v>
      </c>
      <c r="AB502" s="4" t="s">
        <v>2102</v>
      </c>
      <c r="AC502" s="146" t="s">
        <v>2302</v>
      </c>
    </row>
    <row r="503" spans="1:29" s="4" customFormat="1">
      <c r="A503" s="4" t="s">
        <v>27</v>
      </c>
      <c r="B503" s="4" t="s">
        <v>28</v>
      </c>
      <c r="C503" s="4" t="s">
        <v>2098</v>
      </c>
      <c r="D503" s="5">
        <v>42458</v>
      </c>
      <c r="E503" s="5">
        <v>42488</v>
      </c>
      <c r="F503" s="130">
        <v>0</v>
      </c>
      <c r="G503" s="130">
        <v>0</v>
      </c>
      <c r="I503" s="4" t="s">
        <v>30</v>
      </c>
      <c r="K503" s="4" t="s">
        <v>2107</v>
      </c>
      <c r="M503" s="4" t="s">
        <v>32</v>
      </c>
      <c r="N503" s="4" t="s">
        <v>46</v>
      </c>
      <c r="O503" s="4" t="s">
        <v>47</v>
      </c>
      <c r="P503" s="4" t="s">
        <v>48</v>
      </c>
      <c r="Q503" s="4">
        <v>1</v>
      </c>
      <c r="R503" s="130">
        <v>6.5</v>
      </c>
      <c r="S503" s="130">
        <f t="shared" si="27"/>
        <v>6.5</v>
      </c>
      <c r="T503" s="130">
        <f t="shared" si="28"/>
        <v>1.17</v>
      </c>
      <c r="U503" s="130">
        <v>5.33</v>
      </c>
      <c r="V503" s="130">
        <f t="shared" si="29"/>
        <v>5.33</v>
      </c>
      <c r="W503" s="5">
        <v>42462</v>
      </c>
      <c r="X503" s="4" t="s">
        <v>2108</v>
      </c>
      <c r="Y503" s="4" t="s">
        <v>2109</v>
      </c>
      <c r="Z503" s="4" t="s">
        <v>51</v>
      </c>
      <c r="AA503" s="5">
        <v>42458</v>
      </c>
      <c r="AB503" s="4" t="s">
        <v>2110</v>
      </c>
      <c r="AC503" s="146" t="s">
        <v>2306</v>
      </c>
    </row>
    <row r="504" spans="1:29" s="4" customFormat="1">
      <c r="A504" s="4" t="s">
        <v>27</v>
      </c>
      <c r="B504" s="4" t="s">
        <v>28</v>
      </c>
      <c r="C504" s="4" t="s">
        <v>2098</v>
      </c>
      <c r="D504" s="5">
        <v>42458</v>
      </c>
      <c r="E504" s="5">
        <v>42488</v>
      </c>
      <c r="F504" s="130">
        <v>0</v>
      </c>
      <c r="G504" s="130">
        <v>0</v>
      </c>
      <c r="I504" s="4" t="s">
        <v>30</v>
      </c>
      <c r="K504" s="4">
        <v>127803</v>
      </c>
      <c r="M504" s="4" t="s">
        <v>32</v>
      </c>
      <c r="N504" s="4" t="s">
        <v>186</v>
      </c>
      <c r="O504" s="4" t="s">
        <v>187</v>
      </c>
      <c r="P504" s="4" t="s">
        <v>48</v>
      </c>
      <c r="Q504" s="4">
        <v>4</v>
      </c>
      <c r="R504" s="130">
        <v>10.39</v>
      </c>
      <c r="S504" s="130">
        <f t="shared" si="27"/>
        <v>41.56</v>
      </c>
      <c r="T504" s="130">
        <f t="shared" si="28"/>
        <v>7.480000000000004</v>
      </c>
      <c r="U504" s="130">
        <v>8.52</v>
      </c>
      <c r="V504" s="130">
        <f t="shared" si="29"/>
        <v>34.08</v>
      </c>
      <c r="W504" s="5">
        <v>42462</v>
      </c>
      <c r="X504" s="4" t="s">
        <v>1547</v>
      </c>
      <c r="Y504" s="4" t="s">
        <v>1548</v>
      </c>
      <c r="Z504" s="4" t="s">
        <v>38</v>
      </c>
      <c r="AA504" s="5">
        <v>42458</v>
      </c>
      <c r="AB504" s="4" t="s">
        <v>2112</v>
      </c>
      <c r="AC504" s="146" t="s">
        <v>2302</v>
      </c>
    </row>
    <row r="505" spans="1:29" s="4" customFormat="1">
      <c r="A505" s="4" t="s">
        <v>27</v>
      </c>
      <c r="B505" s="4" t="s">
        <v>28</v>
      </c>
      <c r="C505" s="4" t="s">
        <v>2118</v>
      </c>
      <c r="D505" s="5">
        <v>42459</v>
      </c>
      <c r="E505" s="5">
        <v>42489</v>
      </c>
      <c r="F505" s="130">
        <v>61.59</v>
      </c>
      <c r="G505" s="130">
        <v>0</v>
      </c>
      <c r="I505" s="4" t="s">
        <v>30</v>
      </c>
      <c r="K505" s="4" t="s">
        <v>2119</v>
      </c>
      <c r="M505" s="4" t="s">
        <v>32</v>
      </c>
      <c r="N505" s="4" t="s">
        <v>46</v>
      </c>
      <c r="O505" s="4" t="s">
        <v>47</v>
      </c>
      <c r="P505" s="4" t="s">
        <v>48</v>
      </c>
      <c r="Q505" s="4">
        <v>3</v>
      </c>
      <c r="R505" s="130">
        <v>6.5</v>
      </c>
      <c r="S505" s="130">
        <f t="shared" si="27"/>
        <v>19.5</v>
      </c>
      <c r="T505" s="130">
        <f t="shared" si="28"/>
        <v>3.51</v>
      </c>
      <c r="U505" s="130">
        <v>5.33</v>
      </c>
      <c r="V505" s="130">
        <f t="shared" si="29"/>
        <v>15.99</v>
      </c>
      <c r="W505" s="5">
        <v>42462</v>
      </c>
      <c r="X505" s="4" t="s">
        <v>301</v>
      </c>
      <c r="Y505" s="4" t="s">
        <v>302</v>
      </c>
      <c r="Z505" s="4" t="s">
        <v>303</v>
      </c>
      <c r="AA505" s="5">
        <v>42459</v>
      </c>
      <c r="AB505" s="4" t="s">
        <v>2120</v>
      </c>
      <c r="AC505" s="146" t="s">
        <v>2302</v>
      </c>
    </row>
    <row r="506" spans="1:29" s="4" customFormat="1">
      <c r="A506" s="4" t="s">
        <v>27</v>
      </c>
      <c r="B506" s="4" t="s">
        <v>28</v>
      </c>
      <c r="C506" s="4" t="s">
        <v>2118</v>
      </c>
      <c r="D506" s="5">
        <v>42459</v>
      </c>
      <c r="E506" s="5">
        <v>42489</v>
      </c>
      <c r="F506" s="130">
        <v>0</v>
      </c>
      <c r="G506" s="130">
        <v>0</v>
      </c>
      <c r="I506" s="4" t="s">
        <v>30</v>
      </c>
      <c r="M506" s="4" t="s">
        <v>32</v>
      </c>
      <c r="N506" s="4" t="s">
        <v>186</v>
      </c>
      <c r="O506" s="4" t="s">
        <v>187</v>
      </c>
      <c r="P506" s="4" t="s">
        <v>48</v>
      </c>
      <c r="Q506" s="4">
        <v>1</v>
      </c>
      <c r="R506" s="130">
        <v>10.39</v>
      </c>
      <c r="S506" s="130">
        <f t="shared" si="27"/>
        <v>10.39</v>
      </c>
      <c r="T506" s="130">
        <f t="shared" si="28"/>
        <v>1.870000000000001</v>
      </c>
      <c r="U506" s="130">
        <v>8.52</v>
      </c>
      <c r="V506" s="130">
        <f t="shared" si="29"/>
        <v>8.52</v>
      </c>
      <c r="W506" s="5">
        <v>42462</v>
      </c>
      <c r="X506" s="4" t="s">
        <v>947</v>
      </c>
      <c r="Y506" s="4" t="s">
        <v>948</v>
      </c>
      <c r="Z506" s="4" t="s">
        <v>51</v>
      </c>
      <c r="AA506" s="5">
        <v>42459</v>
      </c>
      <c r="AB506" s="4" t="s">
        <v>2129</v>
      </c>
      <c r="AC506" s="146" t="s">
        <v>2319</v>
      </c>
    </row>
    <row r="507" spans="1:29" s="4" customFormat="1">
      <c r="A507" s="4" t="s">
        <v>27</v>
      </c>
      <c r="B507" s="4" t="s">
        <v>28</v>
      </c>
      <c r="C507" s="4" t="s">
        <v>2118</v>
      </c>
      <c r="D507" s="5">
        <v>42459</v>
      </c>
      <c r="E507" s="5">
        <v>42489</v>
      </c>
      <c r="F507" s="130">
        <v>0</v>
      </c>
      <c r="G507" s="130">
        <v>0</v>
      </c>
      <c r="I507" s="4" t="s">
        <v>30</v>
      </c>
      <c r="K507" s="4" t="s">
        <v>2123</v>
      </c>
      <c r="M507" s="4" t="s">
        <v>32</v>
      </c>
      <c r="N507" s="4" t="s">
        <v>172</v>
      </c>
      <c r="O507" s="4" t="s">
        <v>173</v>
      </c>
      <c r="P507" s="4" t="s">
        <v>174</v>
      </c>
      <c r="Q507" s="4">
        <v>1</v>
      </c>
      <c r="R507" s="130">
        <v>7.1</v>
      </c>
      <c r="S507" s="130">
        <f t="shared" si="27"/>
        <v>7.1</v>
      </c>
      <c r="T507" s="130">
        <f t="shared" si="28"/>
        <v>1.2799999999999994</v>
      </c>
      <c r="U507" s="130">
        <v>5.82</v>
      </c>
      <c r="V507" s="130">
        <f t="shared" si="29"/>
        <v>5.82</v>
      </c>
      <c r="W507" s="5">
        <v>42462</v>
      </c>
      <c r="X507" s="4" t="s">
        <v>309</v>
      </c>
      <c r="Y507" s="4" t="s">
        <v>310</v>
      </c>
      <c r="Z507" s="4" t="s">
        <v>139</v>
      </c>
      <c r="AA507" s="5">
        <v>42459</v>
      </c>
      <c r="AB507" s="4" t="s">
        <v>2124</v>
      </c>
      <c r="AC507" s="146" t="s">
        <v>2302</v>
      </c>
    </row>
    <row r="508" spans="1:29" s="4" customFormat="1">
      <c r="A508" s="4" t="s">
        <v>27</v>
      </c>
      <c r="B508" s="4" t="s">
        <v>28</v>
      </c>
      <c r="C508" s="4" t="s">
        <v>2118</v>
      </c>
      <c r="D508" s="5">
        <v>42459</v>
      </c>
      <c r="E508" s="5">
        <v>42489</v>
      </c>
      <c r="F508" s="130">
        <v>0</v>
      </c>
      <c r="G508" s="130">
        <v>0</v>
      </c>
      <c r="I508" s="4" t="s">
        <v>30</v>
      </c>
      <c r="K508" s="4" t="s">
        <v>2125</v>
      </c>
      <c r="M508" s="4" t="s">
        <v>32</v>
      </c>
      <c r="N508" s="4" t="s">
        <v>172</v>
      </c>
      <c r="O508" s="4" t="s">
        <v>173</v>
      </c>
      <c r="P508" s="4" t="s">
        <v>174</v>
      </c>
      <c r="Q508" s="4">
        <v>1</v>
      </c>
      <c r="R508" s="130">
        <v>7.1</v>
      </c>
      <c r="S508" s="130">
        <f t="shared" si="27"/>
        <v>7.1</v>
      </c>
      <c r="T508" s="130">
        <f t="shared" si="28"/>
        <v>1.2799999999999994</v>
      </c>
      <c r="U508" s="130">
        <v>5.82</v>
      </c>
      <c r="V508" s="130">
        <f t="shared" si="29"/>
        <v>5.82</v>
      </c>
      <c r="W508" s="5">
        <v>42462</v>
      </c>
      <c r="X508" s="4" t="s">
        <v>309</v>
      </c>
      <c r="Y508" s="4" t="s">
        <v>310</v>
      </c>
      <c r="Z508" s="4" t="s">
        <v>139</v>
      </c>
      <c r="AA508" s="5">
        <v>42459</v>
      </c>
      <c r="AB508" s="4" t="s">
        <v>2126</v>
      </c>
      <c r="AC508" s="146" t="s">
        <v>2302</v>
      </c>
    </row>
    <row r="509" spans="1:29" s="4" customFormat="1">
      <c r="A509" s="4" t="s">
        <v>27</v>
      </c>
      <c r="B509" s="4" t="s">
        <v>28</v>
      </c>
      <c r="C509" s="4" t="s">
        <v>2118</v>
      </c>
      <c r="D509" s="5">
        <v>42459</v>
      </c>
      <c r="E509" s="5">
        <v>42489</v>
      </c>
      <c r="F509" s="130">
        <v>0</v>
      </c>
      <c r="G509" s="130">
        <v>0</v>
      </c>
      <c r="I509" s="4" t="s">
        <v>30</v>
      </c>
      <c r="K509" s="4" t="s">
        <v>2121</v>
      </c>
      <c r="M509" s="4" t="s">
        <v>32</v>
      </c>
      <c r="N509" s="4" t="s">
        <v>306</v>
      </c>
      <c r="O509" s="4" t="s">
        <v>307</v>
      </c>
      <c r="P509" s="4" t="s">
        <v>308</v>
      </c>
      <c r="Q509" s="4">
        <v>1</v>
      </c>
      <c r="R509" s="130">
        <v>7.75</v>
      </c>
      <c r="S509" s="130">
        <f t="shared" si="27"/>
        <v>7.75</v>
      </c>
      <c r="T509" s="130">
        <f t="shared" si="28"/>
        <v>1.3899999999999997</v>
      </c>
      <c r="U509" s="130">
        <v>6.36</v>
      </c>
      <c r="V509" s="130">
        <f t="shared" si="29"/>
        <v>6.36</v>
      </c>
      <c r="W509" s="5">
        <v>42462</v>
      </c>
      <c r="X509" s="4" t="s">
        <v>309</v>
      </c>
      <c r="Y509" s="4" t="s">
        <v>310</v>
      </c>
      <c r="Z509" s="4" t="s">
        <v>139</v>
      </c>
      <c r="AA509" s="5">
        <v>42459</v>
      </c>
      <c r="AB509" s="4" t="s">
        <v>2122</v>
      </c>
      <c r="AC509" s="146" t="s">
        <v>2302</v>
      </c>
    </row>
    <row r="510" spans="1:29" s="4" customFormat="1">
      <c r="A510" s="4" t="s">
        <v>27</v>
      </c>
      <c r="B510" s="4" t="s">
        <v>28</v>
      </c>
      <c r="C510" s="4" t="s">
        <v>2118</v>
      </c>
      <c r="D510" s="5">
        <v>42459</v>
      </c>
      <c r="E510" s="5">
        <v>42489</v>
      </c>
      <c r="F510" s="130">
        <v>0</v>
      </c>
      <c r="G510" s="130">
        <v>0</v>
      </c>
      <c r="I510" s="4" t="s">
        <v>30</v>
      </c>
      <c r="K510" s="4" t="s">
        <v>2127</v>
      </c>
      <c r="M510" s="4" t="s">
        <v>32</v>
      </c>
      <c r="N510" s="4" t="s">
        <v>306</v>
      </c>
      <c r="O510" s="4" t="s">
        <v>307</v>
      </c>
      <c r="P510" s="4" t="s">
        <v>308</v>
      </c>
      <c r="Q510" s="4">
        <v>3</v>
      </c>
      <c r="R510" s="130">
        <v>7.75</v>
      </c>
      <c r="S510" s="130">
        <f t="shared" si="27"/>
        <v>23.25</v>
      </c>
      <c r="T510" s="130">
        <f t="shared" si="28"/>
        <v>4.169999999999999</v>
      </c>
      <c r="U510" s="130">
        <v>6.36</v>
      </c>
      <c r="V510" s="130">
        <f t="shared" si="29"/>
        <v>19.080000000000002</v>
      </c>
      <c r="W510" s="5">
        <v>42462</v>
      </c>
      <c r="X510" s="4" t="s">
        <v>309</v>
      </c>
      <c r="Y510" s="4" t="s">
        <v>310</v>
      </c>
      <c r="Z510" s="4" t="s">
        <v>139</v>
      </c>
      <c r="AA510" s="5">
        <v>42459</v>
      </c>
      <c r="AB510" s="4" t="s">
        <v>2128</v>
      </c>
      <c r="AC510" s="146" t="s">
        <v>2302</v>
      </c>
    </row>
    <row r="511" spans="1:29" s="4" customFormat="1">
      <c r="A511" s="4" t="s">
        <v>27</v>
      </c>
      <c r="B511" s="4" t="s">
        <v>28</v>
      </c>
      <c r="C511" s="4" t="s">
        <v>2130</v>
      </c>
      <c r="D511" s="5">
        <v>42459</v>
      </c>
      <c r="E511" s="5">
        <v>42489</v>
      </c>
      <c r="F511" s="130">
        <v>204.62</v>
      </c>
      <c r="G511" s="130">
        <v>0</v>
      </c>
      <c r="I511" s="4" t="s">
        <v>30</v>
      </c>
      <c r="K511" s="4" t="s">
        <v>2131</v>
      </c>
      <c r="M511" s="4" t="s">
        <v>32</v>
      </c>
      <c r="N511" s="4" t="s">
        <v>46</v>
      </c>
      <c r="O511" s="4" t="s">
        <v>47</v>
      </c>
      <c r="P511" s="4" t="s">
        <v>48</v>
      </c>
      <c r="Q511" s="4">
        <v>30</v>
      </c>
      <c r="R511" s="130">
        <v>6.5</v>
      </c>
      <c r="S511" s="130">
        <f t="shared" si="27"/>
        <v>195</v>
      </c>
      <c r="T511" s="130">
        <f t="shared" si="28"/>
        <v>35.099999999999994</v>
      </c>
      <c r="U511" s="130">
        <v>5.33</v>
      </c>
      <c r="V511" s="130">
        <f t="shared" si="29"/>
        <v>159.9</v>
      </c>
      <c r="W511" s="5">
        <v>42462</v>
      </c>
      <c r="X511" s="4" t="s">
        <v>76</v>
      </c>
      <c r="Y511" s="4" t="s">
        <v>77</v>
      </c>
      <c r="Z511" s="4" t="s">
        <v>78</v>
      </c>
      <c r="AA511" s="5">
        <v>42459</v>
      </c>
      <c r="AB511" s="4" t="s">
        <v>2132</v>
      </c>
      <c r="AC511" s="146" t="s">
        <v>2302</v>
      </c>
    </row>
    <row r="512" spans="1:29" s="4" customFormat="1">
      <c r="A512" s="4" t="s">
        <v>27</v>
      </c>
      <c r="B512" s="4" t="s">
        <v>28</v>
      </c>
      <c r="C512" s="4" t="s">
        <v>2130</v>
      </c>
      <c r="D512" s="5">
        <v>42459</v>
      </c>
      <c r="E512" s="5">
        <v>42489</v>
      </c>
      <c r="F512" s="130">
        <v>0</v>
      </c>
      <c r="G512" s="130">
        <v>0</v>
      </c>
      <c r="I512" s="4" t="s">
        <v>30</v>
      </c>
      <c r="K512" s="4">
        <v>19999999</v>
      </c>
      <c r="M512" s="4" t="s">
        <v>32</v>
      </c>
      <c r="N512" s="4" t="s">
        <v>46</v>
      </c>
      <c r="O512" s="4" t="s">
        <v>47</v>
      </c>
      <c r="P512" s="4" t="s">
        <v>48</v>
      </c>
      <c r="Q512" s="4">
        <v>1</v>
      </c>
      <c r="R512" s="130">
        <v>6.5</v>
      </c>
      <c r="S512" s="130">
        <f t="shared" si="27"/>
        <v>6.5</v>
      </c>
      <c r="T512" s="130">
        <f t="shared" si="28"/>
        <v>1.17</v>
      </c>
      <c r="U512" s="130">
        <v>5.33</v>
      </c>
      <c r="V512" s="130">
        <f t="shared" si="29"/>
        <v>5.33</v>
      </c>
      <c r="W512" s="5">
        <v>42462</v>
      </c>
      <c r="X512" s="4" t="s">
        <v>54</v>
      </c>
      <c r="Y512" s="4" t="s">
        <v>55</v>
      </c>
      <c r="Z512" s="4" t="s">
        <v>56</v>
      </c>
      <c r="AA512" s="5">
        <v>42459</v>
      </c>
      <c r="AB512" s="4" t="s">
        <v>2135</v>
      </c>
      <c r="AC512" s="146" t="s">
        <v>2302</v>
      </c>
    </row>
    <row r="513" spans="1:29" s="4" customFormat="1">
      <c r="A513" s="4" t="s">
        <v>27</v>
      </c>
      <c r="B513" s="4" t="s">
        <v>28</v>
      </c>
      <c r="C513" s="4" t="s">
        <v>2130</v>
      </c>
      <c r="D513" s="5">
        <v>42459</v>
      </c>
      <c r="E513" s="5">
        <v>42489</v>
      </c>
      <c r="F513" s="130">
        <v>0</v>
      </c>
      <c r="G513" s="130">
        <v>0</v>
      </c>
      <c r="I513" s="4" t="s">
        <v>30</v>
      </c>
      <c r="K513" s="4">
        <v>19999999</v>
      </c>
      <c r="M513" s="4" t="s">
        <v>32</v>
      </c>
      <c r="N513" s="4" t="s">
        <v>46</v>
      </c>
      <c r="O513" s="4" t="s">
        <v>47</v>
      </c>
      <c r="P513" s="4" t="s">
        <v>48</v>
      </c>
      <c r="Q513" s="4">
        <v>1</v>
      </c>
      <c r="R513" s="130">
        <v>6.5</v>
      </c>
      <c r="S513" s="130">
        <f t="shared" si="27"/>
        <v>6.5</v>
      </c>
      <c r="T513" s="130">
        <f t="shared" si="28"/>
        <v>1.17</v>
      </c>
      <c r="U513" s="130">
        <v>5.33</v>
      </c>
      <c r="V513" s="130">
        <f t="shared" si="29"/>
        <v>5.33</v>
      </c>
      <c r="W513" s="5">
        <v>42462</v>
      </c>
      <c r="X513" s="4" t="s">
        <v>54</v>
      </c>
      <c r="Y513" s="4" t="s">
        <v>55</v>
      </c>
      <c r="Z513" s="4" t="s">
        <v>56</v>
      </c>
      <c r="AA513" s="5">
        <v>42459</v>
      </c>
      <c r="AB513" s="4" t="s">
        <v>2136</v>
      </c>
      <c r="AC513" s="146" t="s">
        <v>2302</v>
      </c>
    </row>
    <row r="514" spans="1:29" s="4" customFormat="1">
      <c r="A514" s="4" t="s">
        <v>27</v>
      </c>
      <c r="B514" s="4" t="s">
        <v>28</v>
      </c>
      <c r="C514" s="4" t="s">
        <v>2130</v>
      </c>
      <c r="D514" s="5">
        <v>42459</v>
      </c>
      <c r="E514" s="5">
        <v>42489</v>
      </c>
      <c r="F514" s="130">
        <v>0</v>
      </c>
      <c r="G514" s="130">
        <v>0</v>
      </c>
      <c r="I514" s="4" t="s">
        <v>30</v>
      </c>
      <c r="K514" s="4">
        <v>19999999</v>
      </c>
      <c r="M514" s="4" t="s">
        <v>32</v>
      </c>
      <c r="N514" s="4" t="s">
        <v>46</v>
      </c>
      <c r="O514" s="4" t="s">
        <v>47</v>
      </c>
      <c r="P514" s="4" t="s">
        <v>48</v>
      </c>
      <c r="Q514" s="4">
        <v>1</v>
      </c>
      <c r="R514" s="130">
        <v>6.5</v>
      </c>
      <c r="S514" s="130">
        <f t="shared" si="27"/>
        <v>6.5</v>
      </c>
      <c r="T514" s="130">
        <f t="shared" si="28"/>
        <v>1.17</v>
      </c>
      <c r="U514" s="130">
        <v>5.33</v>
      </c>
      <c r="V514" s="130">
        <f t="shared" si="29"/>
        <v>5.33</v>
      </c>
      <c r="W514" s="5">
        <v>42462</v>
      </c>
      <c r="X514" s="4" t="s">
        <v>54</v>
      </c>
      <c r="Y514" s="4" t="s">
        <v>55</v>
      </c>
      <c r="Z514" s="4" t="s">
        <v>56</v>
      </c>
      <c r="AA514" s="5">
        <v>42459</v>
      </c>
      <c r="AB514" s="4" t="s">
        <v>2137</v>
      </c>
      <c r="AC514" s="146" t="s">
        <v>2302</v>
      </c>
    </row>
    <row r="515" spans="1:29" s="4" customFormat="1">
      <c r="A515" s="4" t="s">
        <v>27</v>
      </c>
      <c r="B515" s="4" t="s">
        <v>28</v>
      </c>
      <c r="C515" s="4" t="s">
        <v>2130</v>
      </c>
      <c r="D515" s="5">
        <v>42459</v>
      </c>
      <c r="E515" s="5">
        <v>42489</v>
      </c>
      <c r="F515" s="130">
        <v>0</v>
      </c>
      <c r="G515" s="130">
        <v>0</v>
      </c>
      <c r="I515" s="4" t="s">
        <v>30</v>
      </c>
      <c r="K515" s="4" t="s">
        <v>2133</v>
      </c>
      <c r="M515" s="4" t="s">
        <v>32</v>
      </c>
      <c r="N515" s="4" t="s">
        <v>186</v>
      </c>
      <c r="O515" s="4" t="s">
        <v>187</v>
      </c>
      <c r="P515" s="4" t="s">
        <v>48</v>
      </c>
      <c r="Q515" s="4">
        <v>1</v>
      </c>
      <c r="R515" s="130">
        <v>10.39</v>
      </c>
      <c r="S515" s="130">
        <f t="shared" si="27"/>
        <v>10.39</v>
      </c>
      <c r="T515" s="130">
        <f t="shared" si="28"/>
        <v>1.870000000000001</v>
      </c>
      <c r="U515" s="130">
        <v>8.52</v>
      </c>
      <c r="V515" s="130">
        <f t="shared" si="29"/>
        <v>8.52</v>
      </c>
      <c r="W515" s="5">
        <v>42462</v>
      </c>
      <c r="X515" s="4" t="s">
        <v>309</v>
      </c>
      <c r="Y515" s="4" t="s">
        <v>310</v>
      </c>
      <c r="Z515" s="4" t="s">
        <v>139</v>
      </c>
      <c r="AA515" s="5">
        <v>42459</v>
      </c>
      <c r="AB515" s="4" t="s">
        <v>2134</v>
      </c>
      <c r="AC515" s="146" t="s">
        <v>2302</v>
      </c>
    </row>
    <row r="516" spans="1:29" s="4" customFormat="1">
      <c r="A516" s="4" t="s">
        <v>27</v>
      </c>
      <c r="B516" s="4" t="s">
        <v>28</v>
      </c>
      <c r="C516" s="4" t="s">
        <v>2130</v>
      </c>
      <c r="D516" s="5">
        <v>42459</v>
      </c>
      <c r="E516" s="5">
        <v>42489</v>
      </c>
      <c r="F516" s="130">
        <v>0</v>
      </c>
      <c r="G516" s="130">
        <v>0</v>
      </c>
      <c r="I516" s="4" t="s">
        <v>30</v>
      </c>
      <c r="K516" s="4" t="s">
        <v>2133</v>
      </c>
      <c r="M516" s="4" t="s">
        <v>32</v>
      </c>
      <c r="N516" s="4" t="s">
        <v>186</v>
      </c>
      <c r="O516" s="4" t="s">
        <v>187</v>
      </c>
      <c r="P516" s="4" t="s">
        <v>48</v>
      </c>
      <c r="Q516" s="4">
        <v>1</v>
      </c>
      <c r="R516" s="130">
        <v>10.39</v>
      </c>
      <c r="S516" s="130">
        <f t="shared" si="27"/>
        <v>10.39</v>
      </c>
      <c r="T516" s="130">
        <f t="shared" si="28"/>
        <v>1.870000000000001</v>
      </c>
      <c r="U516" s="130">
        <v>8.52</v>
      </c>
      <c r="V516" s="130">
        <f t="shared" si="29"/>
        <v>8.52</v>
      </c>
      <c r="W516" s="5">
        <v>42462</v>
      </c>
      <c r="X516" s="4" t="s">
        <v>309</v>
      </c>
      <c r="Y516" s="4" t="s">
        <v>310</v>
      </c>
      <c r="Z516" s="4" t="s">
        <v>139</v>
      </c>
      <c r="AA516" s="5">
        <v>42459</v>
      </c>
      <c r="AB516" s="4" t="s">
        <v>2134</v>
      </c>
      <c r="AC516" s="146" t="s">
        <v>2302</v>
      </c>
    </row>
    <row r="517" spans="1:29" s="4" customFormat="1">
      <c r="A517" s="4" t="s">
        <v>27</v>
      </c>
      <c r="B517" s="4" t="s">
        <v>28</v>
      </c>
      <c r="C517" s="4" t="s">
        <v>2130</v>
      </c>
      <c r="D517" s="5">
        <v>42459</v>
      </c>
      <c r="E517" s="5">
        <v>42489</v>
      </c>
      <c r="F517" s="130">
        <v>0</v>
      </c>
      <c r="G517" s="130">
        <v>0</v>
      </c>
      <c r="I517" s="4" t="s">
        <v>30</v>
      </c>
      <c r="K517" s="4" t="s">
        <v>2138</v>
      </c>
      <c r="M517" s="4" t="s">
        <v>32</v>
      </c>
      <c r="N517" s="4" t="s">
        <v>306</v>
      </c>
      <c r="O517" s="4" t="s">
        <v>307</v>
      </c>
      <c r="P517" s="4" t="s">
        <v>308</v>
      </c>
      <c r="Q517" s="4">
        <v>1</v>
      </c>
      <c r="R517" s="130">
        <v>7.75</v>
      </c>
      <c r="S517" s="130">
        <f t="shared" si="27"/>
        <v>7.75</v>
      </c>
      <c r="T517" s="130">
        <f t="shared" si="28"/>
        <v>1.3899999999999997</v>
      </c>
      <c r="U517" s="130">
        <v>6.36</v>
      </c>
      <c r="V517" s="130">
        <f t="shared" si="29"/>
        <v>6.36</v>
      </c>
      <c r="W517" s="5">
        <v>42462</v>
      </c>
      <c r="X517" s="4" t="s">
        <v>309</v>
      </c>
      <c r="Y517" s="4" t="s">
        <v>310</v>
      </c>
      <c r="Z517" s="4" t="s">
        <v>139</v>
      </c>
      <c r="AA517" s="5">
        <v>42459</v>
      </c>
      <c r="AB517" s="4" t="s">
        <v>2139</v>
      </c>
      <c r="AC517" s="146" t="s">
        <v>2302</v>
      </c>
    </row>
    <row r="518" spans="1:29" s="4" customFormat="1">
      <c r="A518" s="4" t="s">
        <v>27</v>
      </c>
      <c r="B518" s="4" t="s">
        <v>28</v>
      </c>
      <c r="C518" s="4" t="s">
        <v>2130</v>
      </c>
      <c r="D518" s="5">
        <v>42459</v>
      </c>
      <c r="E518" s="5">
        <v>42489</v>
      </c>
      <c r="F518" s="130">
        <v>0</v>
      </c>
      <c r="G518" s="130">
        <v>0</v>
      </c>
      <c r="I518" s="4" t="s">
        <v>30</v>
      </c>
      <c r="M518" s="4" t="s">
        <v>32</v>
      </c>
      <c r="N518" s="4" t="s">
        <v>46</v>
      </c>
      <c r="O518" s="4" t="s">
        <v>47</v>
      </c>
      <c r="P518" s="4" t="s">
        <v>48</v>
      </c>
      <c r="Q518" s="4">
        <v>1</v>
      </c>
      <c r="R518" s="130">
        <v>6.5</v>
      </c>
      <c r="S518" s="130">
        <f t="shared" si="27"/>
        <v>6.5</v>
      </c>
      <c r="T518" s="130">
        <f t="shared" si="28"/>
        <v>1.17</v>
      </c>
      <c r="U518" s="130">
        <v>5.33</v>
      </c>
      <c r="V518" s="130">
        <f t="shared" si="29"/>
        <v>5.33</v>
      </c>
      <c r="W518" s="5">
        <v>42462</v>
      </c>
      <c r="X518" s="4" t="s">
        <v>2140</v>
      </c>
      <c r="Y518" s="4" t="s">
        <v>2141</v>
      </c>
      <c r="Z518" s="4" t="s">
        <v>51</v>
      </c>
      <c r="AA518" s="5">
        <v>42459</v>
      </c>
      <c r="AB518" s="4" t="s">
        <v>2142</v>
      </c>
      <c r="AC518" s="146" t="s">
        <v>2302</v>
      </c>
    </row>
    <row r="519" spans="1:29" s="4" customFormat="1">
      <c r="D519" s="5"/>
      <c r="E519" s="5"/>
      <c r="F519" s="130"/>
      <c r="G519" s="130"/>
      <c r="R519" s="130"/>
      <c r="S519" s="130"/>
      <c r="T519" s="130"/>
      <c r="U519" s="130"/>
      <c r="V519" s="130"/>
      <c r="W519" s="5"/>
      <c r="AA519" s="5"/>
      <c r="AC519" s="146"/>
    </row>
    <row r="520" spans="1:29" s="74" customFormat="1">
      <c r="B520" s="74" t="s">
        <v>2146</v>
      </c>
      <c r="F520" s="11">
        <f>SUM(F92:F519)</f>
        <v>6515.87</v>
      </c>
      <c r="G520" s="11"/>
      <c r="Q520" s="74">
        <f>SUM(Q92:Q519)</f>
        <v>1051</v>
      </c>
      <c r="R520" s="11"/>
      <c r="S520" s="11">
        <f>SUM(S92:S519)</f>
        <v>7946.2300000000259</v>
      </c>
      <c r="T520" s="11">
        <f>SUM(T92:T519)</f>
        <v>1430.3599999999969</v>
      </c>
      <c r="U520" s="11"/>
      <c r="V520" s="11">
        <f>SUM(V92:V519)</f>
        <v>6515.8700000000072</v>
      </c>
      <c r="AC520" s="131"/>
    </row>
    <row r="522" spans="1:29" s="74" customFormat="1">
      <c r="B522" s="76" t="s">
        <v>2271</v>
      </c>
      <c r="C522" s="76"/>
      <c r="D522" s="75"/>
      <c r="E522" s="75"/>
      <c r="F522" s="12">
        <f>SUM(F520,F89)</f>
        <v>5940.17</v>
      </c>
      <c r="G522" s="11"/>
      <c r="K522" s="15"/>
      <c r="O522" s="11"/>
      <c r="P522" s="11"/>
      <c r="R522" s="11"/>
      <c r="S522" s="11"/>
      <c r="AC522" s="131"/>
    </row>
    <row r="523" spans="1:29" s="20" customFormat="1">
      <c r="A523" s="73" t="s">
        <v>27</v>
      </c>
      <c r="B523" s="73" t="s">
        <v>28</v>
      </c>
      <c r="C523" s="16" t="s">
        <v>2274</v>
      </c>
      <c r="D523" s="17">
        <v>42490</v>
      </c>
      <c r="E523" s="17">
        <v>42490</v>
      </c>
      <c r="F523" s="18">
        <f>D530</f>
        <v>-1188.0340000000001</v>
      </c>
      <c r="G523" s="19"/>
      <c r="K523" s="21"/>
      <c r="O523" s="19"/>
      <c r="P523" s="19"/>
      <c r="R523" s="19"/>
      <c r="S523" s="19"/>
      <c r="AC523" s="144"/>
    </row>
    <row r="524" spans="1:29" s="20" customFormat="1">
      <c r="A524" s="73" t="s">
        <v>27</v>
      </c>
      <c r="B524" s="73" t="s">
        <v>28</v>
      </c>
      <c r="C524" s="16" t="s">
        <v>2275</v>
      </c>
      <c r="D524" s="56">
        <v>42216</v>
      </c>
      <c r="E524" s="56">
        <f>D524+270</f>
        <v>42486</v>
      </c>
      <c r="F524" s="18">
        <f>'Return Reserves'!D17</f>
        <v>10210.68</v>
      </c>
      <c r="G524" s="19"/>
      <c r="K524" s="21"/>
      <c r="O524" s="19"/>
      <c r="P524" s="19"/>
      <c r="R524" s="19"/>
      <c r="S524" s="19"/>
      <c r="AC524" s="144"/>
    </row>
    <row r="525" spans="1:29" s="16" customFormat="1">
      <c r="A525" s="73" t="s">
        <v>27</v>
      </c>
      <c r="B525" s="73" t="s">
        <v>28</v>
      </c>
      <c r="C525" s="16" t="s">
        <v>2277</v>
      </c>
      <c r="D525" s="17">
        <v>42490</v>
      </c>
      <c r="E525" s="17">
        <v>42490</v>
      </c>
      <c r="F525" s="7">
        <f>V89</f>
        <v>-30.100000000000048</v>
      </c>
      <c r="G525" s="7"/>
      <c r="K525" s="22"/>
      <c r="O525" s="7"/>
      <c r="P525" s="7"/>
      <c r="R525" s="7"/>
      <c r="S525" s="7"/>
      <c r="AC525" s="24"/>
    </row>
    <row r="526" spans="1:29" s="16" customFormat="1">
      <c r="B526" s="76" t="s">
        <v>2272</v>
      </c>
      <c r="C526" s="76"/>
      <c r="D526" s="23"/>
      <c r="E526" s="23"/>
      <c r="F526" s="12">
        <f>SUM(F522:F525)</f>
        <v>14932.716</v>
      </c>
      <c r="G526" s="7"/>
      <c r="J526" s="16" t="s">
        <v>2148</v>
      </c>
      <c r="K526" s="22"/>
      <c r="O526" s="7"/>
      <c r="P526" s="7"/>
      <c r="Q526" s="7"/>
      <c r="R526" s="7"/>
      <c r="S526" s="7"/>
      <c r="AC526" s="24"/>
    </row>
    <row r="527" spans="1:29" s="16" customFormat="1">
      <c r="D527" s="24"/>
      <c r="E527" s="24"/>
      <c r="F527" s="7"/>
      <c r="G527" s="7"/>
      <c r="K527" s="22"/>
      <c r="O527" s="7"/>
      <c r="P527" s="7"/>
      <c r="Q527" s="7"/>
      <c r="R527" s="7"/>
      <c r="S527" s="7"/>
      <c r="AC527" s="24"/>
    </row>
    <row r="528" spans="1:29" s="34" customFormat="1">
      <c r="A528" s="16"/>
      <c r="B528" s="25" t="s">
        <v>2149</v>
      </c>
      <c r="C528" s="26"/>
      <c r="D528" s="27"/>
      <c r="E528" s="24"/>
      <c r="F528" s="73"/>
      <c r="G528" s="28"/>
      <c r="H528" s="29"/>
      <c r="I528" s="29"/>
      <c r="J528" s="129"/>
      <c r="K528" s="31"/>
      <c r="L528" s="129"/>
      <c r="M528" s="31"/>
      <c r="N528" s="32"/>
      <c r="O528" s="33"/>
      <c r="P528" s="33"/>
      <c r="Q528" s="33"/>
      <c r="R528" s="33"/>
      <c r="S528" s="33"/>
      <c r="AC528" s="145"/>
    </row>
    <row r="529" spans="1:29" s="34" customFormat="1">
      <c r="A529" s="16"/>
      <c r="B529" s="35" t="s">
        <v>2273</v>
      </c>
      <c r="C529" s="36"/>
      <c r="D529" s="37">
        <f>F522</f>
        <v>5940.17</v>
      </c>
      <c r="E529" s="24"/>
      <c r="F529" s="73"/>
      <c r="G529" s="28"/>
      <c r="H529" s="29"/>
      <c r="I529" s="29"/>
      <c r="J529" s="129"/>
      <c r="K529" s="31"/>
      <c r="L529" s="129"/>
      <c r="M529" s="31"/>
      <c r="N529" s="32"/>
      <c r="O529" s="33"/>
      <c r="P529" s="33"/>
      <c r="Q529" s="33"/>
      <c r="R529" s="33"/>
      <c r="S529" s="33"/>
      <c r="AC529" s="145"/>
    </row>
    <row r="530" spans="1:29" s="4" customFormat="1">
      <c r="A530" s="16"/>
      <c r="B530" s="35" t="s">
        <v>2150</v>
      </c>
      <c r="C530" s="36"/>
      <c r="D530" s="37">
        <f>-D529*20%</f>
        <v>-1188.0340000000001</v>
      </c>
      <c r="E530" s="24"/>
      <c r="F530" s="73"/>
      <c r="G530" s="38"/>
      <c r="H530" s="39"/>
      <c r="I530" s="39"/>
      <c r="J530" s="73"/>
      <c r="K530" s="77"/>
      <c r="L530" s="73"/>
      <c r="M530" s="77"/>
      <c r="N530" s="41"/>
      <c r="O530" s="7"/>
      <c r="P530" s="7"/>
      <c r="Q530" s="7"/>
      <c r="R530" s="7"/>
      <c r="S530" s="7"/>
      <c r="AC530" s="146"/>
    </row>
    <row r="531" spans="1:29" s="4" customFormat="1">
      <c r="A531" s="16"/>
      <c r="B531" s="42" t="s">
        <v>2151</v>
      </c>
      <c r="C531" s="43"/>
      <c r="D531" s="44">
        <f>D529+D530</f>
        <v>4752.1360000000004</v>
      </c>
      <c r="E531" s="24"/>
      <c r="F531" s="73"/>
      <c r="G531" s="38"/>
      <c r="H531" s="39"/>
      <c r="I531" s="39"/>
      <c r="J531" s="39"/>
      <c r="K531" s="45"/>
      <c r="L531" s="39"/>
      <c r="M531" s="45"/>
      <c r="N531" s="46"/>
      <c r="O531" s="38"/>
      <c r="P531" s="38"/>
      <c r="Q531" s="38"/>
      <c r="R531" s="38"/>
      <c r="S531" s="38"/>
      <c r="AC531" s="146"/>
    </row>
  </sheetData>
  <sortState ref="A2:AC87">
    <sortCondition ref="C2:C87"/>
    <sortCondition ref="F2:F8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topLeftCell="I1" workbookViewId="0">
      <selection activeCell="Y13" sqref="Y13"/>
    </sheetView>
  </sheetViews>
  <sheetFormatPr defaultColWidth="11.88671875" defaultRowHeight="14.4"/>
  <cols>
    <col min="1" max="1" width="11.6640625" bestFit="1" customWidth="1"/>
    <col min="2" max="3" width="7" bestFit="1" customWidth="1"/>
    <col min="4" max="4" width="40" bestFit="1" customWidth="1"/>
    <col min="5" max="5" width="14.44140625" bestFit="1" customWidth="1"/>
    <col min="6" max="6" width="9.33203125" bestFit="1" customWidth="1"/>
    <col min="7" max="7" width="16.109375" bestFit="1" customWidth="1"/>
    <col min="8" max="8" width="11.33203125" bestFit="1" customWidth="1"/>
    <col min="9" max="9" width="11" bestFit="1" customWidth="1"/>
    <col min="10" max="10" width="20.5546875" bestFit="1" customWidth="1"/>
    <col min="11" max="11" width="11.44140625" bestFit="1" customWidth="1"/>
    <col min="12" max="12" width="17" bestFit="1" customWidth="1"/>
    <col min="13" max="13" width="10.109375" bestFit="1" customWidth="1"/>
    <col min="14" max="14" width="11.33203125" bestFit="1" customWidth="1"/>
    <col min="15" max="15" width="29" bestFit="1" customWidth="1"/>
    <col min="16" max="16" width="11.6640625" bestFit="1" customWidth="1"/>
    <col min="17" max="18" width="7" bestFit="1" customWidth="1"/>
    <col min="19" max="19" width="10.88671875" bestFit="1" customWidth="1"/>
    <col min="20" max="20" width="10.44140625" bestFit="1" customWidth="1"/>
    <col min="21" max="21" width="9.109375" bestFit="1" customWidth="1"/>
    <col min="22" max="22" width="6.88671875" bestFit="1" customWidth="1"/>
    <col min="23" max="23" width="7.6640625" bestFit="1" customWidth="1"/>
    <col min="24" max="24" width="11" style="7" bestFit="1" customWidth="1"/>
  </cols>
  <sheetData>
    <row r="1" spans="1:25" ht="15" customHeight="1">
      <c r="A1" s="151"/>
      <c r="B1" s="152"/>
      <c r="C1" s="154" t="s">
        <v>2175</v>
      </c>
      <c r="D1" s="154"/>
      <c r="E1" s="154"/>
      <c r="F1" s="155"/>
      <c r="G1" s="151" t="s">
        <v>2176</v>
      </c>
      <c r="H1" s="152"/>
      <c r="I1" s="153"/>
      <c r="J1" s="151" t="s">
        <v>2177</v>
      </c>
      <c r="K1" s="152"/>
      <c r="L1" s="152"/>
      <c r="M1" s="152"/>
      <c r="N1" s="152"/>
      <c r="O1" s="156"/>
      <c r="P1" s="151" t="s">
        <v>2178</v>
      </c>
      <c r="Q1" s="152"/>
      <c r="R1" s="153"/>
      <c r="S1" s="92"/>
      <c r="T1" s="93"/>
      <c r="U1" s="151" t="s">
        <v>2179</v>
      </c>
      <c r="V1" s="152"/>
      <c r="W1" s="153"/>
      <c r="X1" s="136"/>
    </row>
    <row r="2" spans="1:25">
      <c r="A2" s="94"/>
      <c r="B2" s="95"/>
      <c r="C2" s="96"/>
      <c r="D2" s="96"/>
      <c r="E2" s="96"/>
      <c r="F2" s="97"/>
      <c r="G2" s="94"/>
      <c r="H2" s="98"/>
      <c r="I2" s="99"/>
      <c r="J2" s="94"/>
      <c r="K2" s="100"/>
      <c r="L2" s="101"/>
      <c r="M2" s="102"/>
      <c r="N2" s="103"/>
      <c r="O2" s="104"/>
      <c r="P2" s="105"/>
      <c r="Q2" s="106"/>
      <c r="R2" s="107"/>
      <c r="S2" s="108"/>
      <c r="T2" s="109"/>
      <c r="U2" s="105"/>
      <c r="V2" s="110"/>
      <c r="W2" s="111"/>
      <c r="X2" s="137"/>
    </row>
    <row r="3" spans="1:25" ht="81.599999999999994">
      <c r="A3" s="112" t="s">
        <v>2180</v>
      </c>
      <c r="B3" s="113" t="s">
        <v>2181</v>
      </c>
      <c r="C3" s="114" t="s">
        <v>2182</v>
      </c>
      <c r="D3" s="115" t="s">
        <v>2183</v>
      </c>
      <c r="E3" s="115" t="s">
        <v>2184</v>
      </c>
      <c r="F3" s="116" t="s">
        <v>2185</v>
      </c>
      <c r="G3" s="117" t="s">
        <v>2186</v>
      </c>
      <c r="H3" s="115" t="s">
        <v>2187</v>
      </c>
      <c r="I3" s="116" t="s">
        <v>2188</v>
      </c>
      <c r="J3" s="118" t="s">
        <v>2189</v>
      </c>
      <c r="K3" s="119" t="s">
        <v>2190</v>
      </c>
      <c r="L3" s="120" t="s">
        <v>2191</v>
      </c>
      <c r="M3" s="121" t="s">
        <v>2192</v>
      </c>
      <c r="N3" s="121" t="s">
        <v>14</v>
      </c>
      <c r="O3" s="122" t="s">
        <v>2193</v>
      </c>
      <c r="P3" s="112" t="s">
        <v>2194</v>
      </c>
      <c r="Q3" s="123" t="s">
        <v>2195</v>
      </c>
      <c r="R3" s="124" t="s">
        <v>2196</v>
      </c>
      <c r="S3" s="125" t="s">
        <v>2197</v>
      </c>
      <c r="T3" s="126" t="s">
        <v>2198</v>
      </c>
      <c r="U3" s="112" t="s">
        <v>2199</v>
      </c>
      <c r="V3" s="127" t="s">
        <v>2200</v>
      </c>
      <c r="W3" s="128" t="s">
        <v>2201</v>
      </c>
      <c r="X3" s="138" t="s">
        <v>2202</v>
      </c>
    </row>
    <row r="4" spans="1:25">
      <c r="A4" s="91" t="s">
        <v>2223</v>
      </c>
      <c r="B4" s="90">
        <v>42424</v>
      </c>
      <c r="C4" s="87" t="s">
        <v>27</v>
      </c>
      <c r="D4" s="91" t="s">
        <v>2212</v>
      </c>
      <c r="E4" s="79" t="s">
        <v>2213</v>
      </c>
      <c r="F4" s="79" t="s">
        <v>2213</v>
      </c>
      <c r="G4" s="91" t="s">
        <v>2222</v>
      </c>
      <c r="H4" s="79" t="s">
        <v>2203</v>
      </c>
      <c r="I4" s="79" t="s">
        <v>2218</v>
      </c>
      <c r="J4" s="79" t="s">
        <v>2224</v>
      </c>
      <c r="K4" s="80" t="s">
        <v>2204</v>
      </c>
      <c r="L4" s="80" t="s">
        <v>2205</v>
      </c>
      <c r="M4" s="79" t="s">
        <v>46</v>
      </c>
      <c r="N4" s="81" t="s">
        <v>2206</v>
      </c>
      <c r="O4" s="91" t="s">
        <v>2215</v>
      </c>
      <c r="P4" s="91" t="s">
        <v>2221</v>
      </c>
      <c r="Q4" s="88">
        <v>42330</v>
      </c>
      <c r="R4" s="88">
        <v>42343</v>
      </c>
      <c r="S4" s="82">
        <v>106947</v>
      </c>
      <c r="T4" s="89">
        <v>155888</v>
      </c>
      <c r="U4" s="83"/>
      <c r="V4" s="84"/>
      <c r="W4" s="85"/>
      <c r="X4" s="139">
        <v>850</v>
      </c>
    </row>
    <row r="5" spans="1:25">
      <c r="A5" s="91" t="s">
        <v>2225</v>
      </c>
      <c r="B5" s="90">
        <v>42426</v>
      </c>
      <c r="C5" s="87" t="s">
        <v>27</v>
      </c>
      <c r="D5" s="91" t="s">
        <v>2212</v>
      </c>
      <c r="E5" s="79" t="s">
        <v>2207</v>
      </c>
      <c r="F5" s="79" t="s">
        <v>2208</v>
      </c>
      <c r="G5" s="91" t="s">
        <v>2209</v>
      </c>
      <c r="H5" s="79" t="s">
        <v>2210</v>
      </c>
      <c r="I5" s="79" t="s">
        <v>2211</v>
      </c>
      <c r="J5" s="79" t="s">
        <v>2216</v>
      </c>
      <c r="K5" s="80" t="s">
        <v>2226</v>
      </c>
      <c r="L5" s="80" t="s">
        <v>2226</v>
      </c>
      <c r="M5" s="79" t="s">
        <v>33</v>
      </c>
      <c r="N5" s="86">
        <v>653738299422</v>
      </c>
      <c r="O5" s="91" t="s">
        <v>2217</v>
      </c>
      <c r="P5" s="91" t="s">
        <v>2227</v>
      </c>
      <c r="Q5" s="88">
        <v>42278</v>
      </c>
      <c r="R5" s="88">
        <v>42308</v>
      </c>
      <c r="S5" s="82">
        <v>105274</v>
      </c>
      <c r="T5" s="89"/>
      <c r="U5" s="83"/>
      <c r="V5" s="84"/>
      <c r="W5" s="85"/>
      <c r="X5" s="139">
        <v>1715</v>
      </c>
    </row>
    <row r="6" spans="1:25">
      <c r="A6" s="91" t="s">
        <v>2228</v>
      </c>
      <c r="B6" s="90">
        <v>42457</v>
      </c>
      <c r="C6" s="87" t="s">
        <v>27</v>
      </c>
      <c r="D6" s="91" t="s">
        <v>2212</v>
      </c>
      <c r="E6" s="79" t="s">
        <v>2229</v>
      </c>
      <c r="F6" s="79" t="s">
        <v>2213</v>
      </c>
      <c r="G6" s="91" t="s">
        <v>2214</v>
      </c>
      <c r="H6" s="79" t="s">
        <v>2203</v>
      </c>
      <c r="I6" s="79" t="s">
        <v>2218</v>
      </c>
      <c r="J6" s="79" t="s">
        <v>2230</v>
      </c>
      <c r="K6" s="80" t="s">
        <v>2204</v>
      </c>
      <c r="L6" s="80" t="s">
        <v>2205</v>
      </c>
      <c r="M6" s="79" t="s">
        <v>46</v>
      </c>
      <c r="N6" s="81" t="s">
        <v>2206</v>
      </c>
      <c r="O6" s="91" t="s">
        <v>2220</v>
      </c>
      <c r="P6" s="91" t="s">
        <v>2219</v>
      </c>
      <c r="Q6" s="88">
        <v>42328</v>
      </c>
      <c r="R6" s="88">
        <v>42336</v>
      </c>
      <c r="S6" s="82">
        <v>106946</v>
      </c>
      <c r="T6" s="89">
        <v>156881</v>
      </c>
      <c r="U6" s="83"/>
      <c r="V6" s="84">
        <v>24</v>
      </c>
      <c r="W6" s="85">
        <v>1.5</v>
      </c>
      <c r="X6" s="139">
        <v>36</v>
      </c>
    </row>
    <row r="8" spans="1:25">
      <c r="X8" s="7">
        <f>SUM(X4:X7)</f>
        <v>2601</v>
      </c>
      <c r="Y8" s="63">
        <v>42401</v>
      </c>
    </row>
    <row r="9" spans="1:25" s="73" customFormat="1" ht="15" thickBot="1">
      <c r="X9" s="7"/>
    </row>
    <row r="10" spans="1:25" ht="27" thickBot="1">
      <c r="C10" s="132" t="s">
        <v>2280</v>
      </c>
      <c r="D10" s="132" t="s">
        <v>2281</v>
      </c>
      <c r="E10" s="132" t="s">
        <v>2282</v>
      </c>
      <c r="F10" s="132" t="s">
        <v>2283</v>
      </c>
      <c r="G10" s="132" t="s">
        <v>2284</v>
      </c>
      <c r="H10" s="132" t="s">
        <v>2285</v>
      </c>
      <c r="I10" s="132" t="s">
        <v>2286</v>
      </c>
      <c r="J10" s="132" t="s">
        <v>2287</v>
      </c>
      <c r="K10" s="132" t="s">
        <v>2288</v>
      </c>
      <c r="L10" s="132" t="s">
        <v>2289</v>
      </c>
      <c r="M10" s="132" t="s">
        <v>2290</v>
      </c>
      <c r="N10" s="132" t="s">
        <v>2291</v>
      </c>
      <c r="O10" s="132" t="s">
        <v>2293</v>
      </c>
      <c r="P10" s="132" t="s">
        <v>2294</v>
      </c>
      <c r="Q10" s="132" t="s">
        <v>2295</v>
      </c>
      <c r="R10" s="132" t="s">
        <v>2294</v>
      </c>
      <c r="S10" s="132"/>
      <c r="T10" s="132"/>
      <c r="U10" s="132"/>
      <c r="V10" s="132"/>
      <c r="W10" s="132"/>
      <c r="X10" s="140" t="s">
        <v>2292</v>
      </c>
    </row>
    <row r="11" spans="1:25" ht="21" thickBot="1">
      <c r="C11" s="133">
        <v>155383</v>
      </c>
      <c r="D11" s="133" t="s">
        <v>2296</v>
      </c>
      <c r="E11" s="134"/>
      <c r="F11" s="133" t="s">
        <v>27</v>
      </c>
      <c r="G11" s="134"/>
      <c r="H11" s="133">
        <v>15437</v>
      </c>
      <c r="I11" s="133" t="s">
        <v>55</v>
      </c>
      <c r="J11" s="133" t="s">
        <v>2297</v>
      </c>
      <c r="K11" s="133" t="s">
        <v>2298</v>
      </c>
      <c r="L11" s="133" t="s">
        <v>2299</v>
      </c>
      <c r="M11" s="135">
        <v>42370</v>
      </c>
      <c r="N11" s="135">
        <v>42735</v>
      </c>
      <c r="O11" s="135">
        <v>42403</v>
      </c>
      <c r="P11" s="133">
        <v>155383</v>
      </c>
      <c r="Q11" s="135">
        <v>42436</v>
      </c>
      <c r="S11" s="133"/>
      <c r="T11" s="133"/>
      <c r="U11" s="133"/>
      <c r="V11" s="133"/>
      <c r="W11" s="133"/>
      <c r="X11" s="141">
        <v>16.5</v>
      </c>
    </row>
    <row r="13" spans="1:25">
      <c r="X13" s="7">
        <f>X11</f>
        <v>16.5</v>
      </c>
      <c r="Y13" s="63">
        <v>42430</v>
      </c>
    </row>
    <row r="15" spans="1:25">
      <c r="X15" s="7">
        <f>X8+X13</f>
        <v>2617.5</v>
      </c>
    </row>
  </sheetData>
  <mergeCells count="6">
    <mergeCell ref="U1:W1"/>
    <mergeCell ref="A1:B1"/>
    <mergeCell ref="C1:F1"/>
    <mergeCell ref="G1:I1"/>
    <mergeCell ref="J1:O1"/>
    <mergeCell ref="P1:R1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E34" sqref="E34"/>
    </sheetView>
  </sheetViews>
  <sheetFormatPr defaultRowHeight="14.4"/>
  <cols>
    <col min="1" max="1" width="14.6640625" bestFit="1" customWidth="1"/>
    <col min="2" max="3" width="16.109375" style="57" customWidth="1"/>
    <col min="4" max="4" width="18" style="7" customWidth="1"/>
    <col min="5" max="5" width="35.88671875" customWidth="1"/>
  </cols>
  <sheetData>
    <row r="1" spans="1:8">
      <c r="A1" s="149" t="s">
        <v>2156</v>
      </c>
      <c r="B1" s="149"/>
      <c r="C1" s="149"/>
      <c r="D1" s="149"/>
      <c r="E1" s="47"/>
      <c r="F1" s="47"/>
      <c r="G1" s="47"/>
      <c r="H1" s="47"/>
    </row>
    <row r="2" spans="1:8">
      <c r="A2" s="149" t="s">
        <v>2157</v>
      </c>
      <c r="B2" s="149"/>
      <c r="C2" s="149"/>
      <c r="D2" s="149"/>
    </row>
    <row r="3" spans="1:8">
      <c r="A3" s="149" t="s">
        <v>2158</v>
      </c>
      <c r="B3" s="149"/>
      <c r="C3" s="149"/>
      <c r="D3" s="149"/>
    </row>
    <row r="5" spans="1:8">
      <c r="A5" s="48" t="s">
        <v>2159</v>
      </c>
      <c r="B5" s="48" t="s">
        <v>2160</v>
      </c>
      <c r="C5" s="48" t="s">
        <v>2161</v>
      </c>
      <c r="D5" s="49" t="s">
        <v>2162</v>
      </c>
    </row>
    <row r="6" spans="1:8">
      <c r="A6" s="50">
        <v>41852</v>
      </c>
      <c r="B6" s="51">
        <v>41882</v>
      </c>
      <c r="C6" s="51">
        <f t="shared" ref="C6:C26" si="0">B6+270</f>
        <v>42152</v>
      </c>
      <c r="D6" s="52">
        <v>33.07</v>
      </c>
      <c r="E6" s="53" t="s">
        <v>2163</v>
      </c>
    </row>
    <row r="7" spans="1:8">
      <c r="A7" s="50">
        <v>41883</v>
      </c>
      <c r="B7" s="51">
        <v>41912</v>
      </c>
      <c r="C7" s="51">
        <f t="shared" si="0"/>
        <v>42182</v>
      </c>
      <c r="D7" s="52">
        <v>816.05</v>
      </c>
      <c r="E7" s="53" t="s">
        <v>2164</v>
      </c>
    </row>
    <row r="8" spans="1:8">
      <c r="A8" s="50">
        <v>41926</v>
      </c>
      <c r="B8" s="51">
        <v>41943</v>
      </c>
      <c r="C8" s="51">
        <f t="shared" si="0"/>
        <v>42213</v>
      </c>
      <c r="D8" s="52">
        <v>401.67399999999998</v>
      </c>
      <c r="E8" s="53" t="s">
        <v>2165</v>
      </c>
    </row>
    <row r="9" spans="1:8">
      <c r="A9" s="50">
        <v>41957</v>
      </c>
      <c r="B9" s="51">
        <v>41973</v>
      </c>
      <c r="C9" s="51">
        <f t="shared" si="0"/>
        <v>42243</v>
      </c>
      <c r="D9" s="52">
        <v>40.229999999999997</v>
      </c>
      <c r="E9" s="53" t="s">
        <v>2166</v>
      </c>
    </row>
    <row r="10" spans="1:8">
      <c r="A10" s="50">
        <v>41987</v>
      </c>
      <c r="B10" s="51">
        <v>42004</v>
      </c>
      <c r="C10" s="51">
        <f t="shared" si="0"/>
        <v>42274</v>
      </c>
      <c r="D10" s="52">
        <v>11.95</v>
      </c>
      <c r="E10" s="53" t="s">
        <v>2167</v>
      </c>
    </row>
    <row r="11" spans="1:8">
      <c r="A11" s="50">
        <v>42019</v>
      </c>
      <c r="B11" s="51">
        <v>42035</v>
      </c>
      <c r="C11" s="51">
        <f t="shared" si="0"/>
        <v>42305</v>
      </c>
      <c r="D11" s="52">
        <v>114.548</v>
      </c>
      <c r="E11" s="53" t="s">
        <v>2168</v>
      </c>
    </row>
    <row r="12" spans="1:8">
      <c r="A12" s="50">
        <v>42050</v>
      </c>
      <c r="B12" s="51">
        <v>42063</v>
      </c>
      <c r="C12" s="51">
        <f t="shared" si="0"/>
        <v>42333</v>
      </c>
      <c r="D12" s="52">
        <v>33.380000000000003</v>
      </c>
      <c r="E12" s="53" t="s">
        <v>2169</v>
      </c>
    </row>
    <row r="13" spans="1:8">
      <c r="A13" s="50">
        <v>42078</v>
      </c>
      <c r="B13" s="51">
        <v>42094</v>
      </c>
      <c r="C13" s="51">
        <f t="shared" si="0"/>
        <v>42364</v>
      </c>
      <c r="D13" s="52">
        <v>118.3</v>
      </c>
      <c r="E13" s="53" t="s">
        <v>2170</v>
      </c>
    </row>
    <row r="14" spans="1:8" s="4" customFormat="1">
      <c r="A14" s="50">
        <v>42109</v>
      </c>
      <c r="B14" s="51">
        <v>42124</v>
      </c>
      <c r="C14" s="51">
        <f t="shared" si="0"/>
        <v>42394</v>
      </c>
      <c r="D14" s="54">
        <v>164.65</v>
      </c>
      <c r="E14" s="53" t="s">
        <v>2171</v>
      </c>
    </row>
    <row r="15" spans="1:8">
      <c r="A15" s="50">
        <v>42139</v>
      </c>
      <c r="B15" s="51">
        <v>42155</v>
      </c>
      <c r="C15" s="51">
        <f t="shared" si="0"/>
        <v>42425</v>
      </c>
      <c r="D15" s="52">
        <v>192.78</v>
      </c>
      <c r="E15" s="53" t="s">
        <v>2172</v>
      </c>
    </row>
    <row r="16" spans="1:8">
      <c r="A16" s="50">
        <v>42170</v>
      </c>
      <c r="B16" s="51">
        <v>42185</v>
      </c>
      <c r="C16" s="51">
        <f t="shared" si="0"/>
        <v>42455</v>
      </c>
      <c r="D16" s="52">
        <v>5043.3599999999997</v>
      </c>
      <c r="E16" s="53" t="s">
        <v>2269</v>
      </c>
    </row>
    <row r="17" spans="1:5">
      <c r="A17" s="50">
        <v>42200</v>
      </c>
      <c r="B17" s="51">
        <v>42216</v>
      </c>
      <c r="C17" s="51">
        <f t="shared" si="0"/>
        <v>42486</v>
      </c>
      <c r="D17" s="52">
        <v>10210.68</v>
      </c>
      <c r="E17" s="53" t="s">
        <v>2276</v>
      </c>
    </row>
    <row r="18" spans="1:5">
      <c r="A18" s="55">
        <v>42231</v>
      </c>
      <c r="B18" s="56">
        <v>42247</v>
      </c>
      <c r="C18" s="56">
        <f t="shared" si="0"/>
        <v>42517</v>
      </c>
      <c r="D18" s="7">
        <v>910.73</v>
      </c>
    </row>
    <row r="19" spans="1:5">
      <c r="A19" s="55">
        <v>42262</v>
      </c>
      <c r="B19" s="56">
        <v>42277</v>
      </c>
      <c r="C19" s="56">
        <f t="shared" si="0"/>
        <v>42547</v>
      </c>
      <c r="D19" s="7">
        <v>986.36</v>
      </c>
    </row>
    <row r="20" spans="1:5">
      <c r="A20" s="55">
        <v>42292</v>
      </c>
      <c r="B20" s="56">
        <v>42308</v>
      </c>
      <c r="C20" s="56">
        <f t="shared" si="0"/>
        <v>42578</v>
      </c>
      <c r="D20" s="7">
        <v>3393.04</v>
      </c>
    </row>
    <row r="21" spans="1:5">
      <c r="A21" s="55">
        <v>42323</v>
      </c>
      <c r="B21" s="56">
        <v>42338</v>
      </c>
      <c r="C21" s="56">
        <f t="shared" si="0"/>
        <v>42608</v>
      </c>
      <c r="D21" s="7">
        <v>4447.3900000000003</v>
      </c>
    </row>
    <row r="22" spans="1:5">
      <c r="A22" s="55">
        <v>42353</v>
      </c>
      <c r="B22" s="56">
        <v>42369</v>
      </c>
      <c r="C22" s="56">
        <f t="shared" si="0"/>
        <v>42639</v>
      </c>
      <c r="D22" s="7">
        <v>3055.32</v>
      </c>
    </row>
    <row r="23" spans="1:5">
      <c r="A23" s="55">
        <v>42384</v>
      </c>
      <c r="B23" s="56">
        <v>42400</v>
      </c>
      <c r="C23" s="56">
        <f t="shared" si="0"/>
        <v>42670</v>
      </c>
      <c r="D23" s="7">
        <v>680.16</v>
      </c>
    </row>
    <row r="24" spans="1:5">
      <c r="A24" s="55">
        <v>42415</v>
      </c>
      <c r="B24" s="56">
        <v>42429</v>
      </c>
      <c r="C24" s="56">
        <f t="shared" si="0"/>
        <v>42699</v>
      </c>
      <c r="D24" s="7">
        <v>671.74</v>
      </c>
    </row>
    <row r="25" spans="1:5">
      <c r="A25" s="55">
        <v>42444</v>
      </c>
      <c r="B25" s="56">
        <v>42460</v>
      </c>
      <c r="C25" s="56">
        <f t="shared" si="0"/>
        <v>42730</v>
      </c>
      <c r="D25" s="7">
        <v>1487.74</v>
      </c>
    </row>
    <row r="26" spans="1:5">
      <c r="A26" s="55">
        <v>42475</v>
      </c>
      <c r="B26" s="56">
        <v>42490</v>
      </c>
      <c r="C26" s="56">
        <f t="shared" si="0"/>
        <v>42760</v>
      </c>
      <c r="D26" s="7">
        <v>1191.93</v>
      </c>
    </row>
    <row r="27" spans="1:5">
      <c r="A27" s="55"/>
    </row>
    <row r="28" spans="1:5">
      <c r="D28" s="7">
        <f>SUM(D18:D26)</f>
        <v>16824.41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Feb 2016</vt:lpstr>
      <vt:lpstr>Mar 2016</vt:lpstr>
      <vt:lpstr>Apr 2016</vt:lpstr>
      <vt:lpstr>Ad Grid</vt:lpstr>
      <vt:lpstr>Return Reserves</vt:lpstr>
      <vt:lpstr>Summary!Print_Area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Womeldorf</dc:creator>
  <cp:lastModifiedBy>James Gasson</cp:lastModifiedBy>
  <cp:lastPrinted>2016-04-26T19:25:09Z</cp:lastPrinted>
  <dcterms:created xsi:type="dcterms:W3CDTF">2016-04-06T18:17:39Z</dcterms:created>
  <dcterms:modified xsi:type="dcterms:W3CDTF">2016-05-05T12:58:59Z</dcterms:modified>
</cp:coreProperties>
</file>