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stephsalas/Desktop/"/>
    </mc:Choice>
  </mc:AlternateContent>
  <xr:revisionPtr revIDLastSave="0" documentId="13_ncr:1_{7CEB89D3-CFE9-F645-A3F8-81077FE1433D}" xr6:coauthVersionLast="41" xr6:coauthVersionMax="41" xr10:uidLastSave="{00000000-0000-0000-0000-000000000000}"/>
  <bookViews>
    <workbookView xWindow="1420" yWindow="460" windowWidth="28020" windowHeight="18900" activeTab="2" xr2:uid="{00000000-000D-0000-FFFF-FFFF00000000}"/>
  </bookViews>
  <sheets>
    <sheet name="Statement" sheetId="1" r:id="rId1"/>
    <sheet name="SRD sales" sheetId="2" r:id="rId2"/>
    <sheet name="Morr Music" sheetId="3" r:id="rId3"/>
    <sheet name="Labaleine" sheetId="4" r:id="rId4"/>
  </sheets>
  <definedNames>
    <definedName name="__Anonymous_Sheet_DB__1">'SRD sales'!$B$1:$AA$1</definedName>
    <definedName name="__Anonymous_Sheet_DB__1_11">'SRD sales'!$B$1:$AA$1</definedName>
    <definedName name="__Anonymous_Sheet_DB__1_12">'SRD sales'!$B$1:$AA$1</definedName>
    <definedName name="__Anonymous_Sheet_DB__1_13">#REF!</definedName>
    <definedName name="__Anonymous_Sheet_DB__1_14">#REF!</definedName>
    <definedName name="__Anonymous_Sheet_DB__1_15">#REF!</definedName>
    <definedName name="__Anonymous_Sheet_DB__1_16">#REF!</definedName>
    <definedName name="__Anonymous_Sheet_DB__1_18">'Morr Music'!$A$1:$K$1</definedName>
    <definedName name="__Anonymous_Sheet_DB__1_19">'SRD sales'!$B$1:$AA$1</definedName>
    <definedName name="__Anonymous_Sheet_DB__1_2">'SRD sales'!$B$1:$AA$1</definedName>
    <definedName name="__Anonymous_Sheet_DB__1_20">#REF!</definedName>
    <definedName name="__Anonymous_Sheet_DB__1_4">#REF!</definedName>
    <definedName name="__Anonymous_Sheet_DB__1_6">'SRD sales'!$B$1:$AA$1</definedName>
    <definedName name="__Anonymous_Sheet_DB__1_7">'SRD sales'!$B$1:$AA$1</definedName>
    <definedName name="__Anonymous_Sheet_DB__1_8">#REF!</definedName>
    <definedName name="__Anonymous_Sheet_DB__1_9">'SRD sales'!$B$1:$AA$1</definedName>
    <definedName name="__Anonymous_Sheet_DB__2_3">#REF!</definedName>
    <definedName name="__Anonymous_Sheet_DB__2_6">#REF!</definedName>
    <definedName name="__Anonymous_Sheet_DB__3">#REF!</definedName>
    <definedName name="__Anonymous_Sheet_DB__4">#REF!</definedName>
    <definedName name="__Anonymous_Sheet_DB__6">'Morr Music'!$A$1:$J$1</definedName>
    <definedName name="Excel_BuiltIn__FilterDatabase_1_1">0</definedName>
    <definedName name="Excel_BuiltIn__FilterDatabase_1_1_1">0</definedName>
    <definedName name="Excel_BuiltIn__FilterDatabase_10">0</definedName>
    <definedName name="Excel_BuiltIn__FilterDatabase_10_1">0</definedName>
    <definedName name="Excel_BuiltIn__FilterDatabase_11">0</definedName>
    <definedName name="Excel_BuiltIn__FilterDatabase_11_1">0</definedName>
    <definedName name="Excel_BuiltIn__FilterDatabase_2">0</definedName>
    <definedName name="Excel_BuiltIn__FilterDatabase_2_1">0</definedName>
    <definedName name="Excel_BuiltIn__FilterDatabase_3_1">0</definedName>
    <definedName name="Excel_BuiltIn__FilterDatabase_3_1_1">0</definedName>
    <definedName name="Excel_BuiltIn__FilterDatabase_4_1">0</definedName>
    <definedName name="Excel_BuiltIn__FilterDatabase_4_1_1">0</definedName>
    <definedName name="Excel_BuiltIn__FilterDatabase_5">#REF!</definedName>
    <definedName name="Excel_BuiltIn__FilterDatabase_5_1">0</definedName>
    <definedName name="Excel_BuiltIn__FilterDatabase_5_1_1">0</definedName>
    <definedName name="Excel_BuiltIn__FilterDatabase_6_1">0</definedName>
    <definedName name="Excel_BuiltIn__FilterDatabase_6_1_1">0</definedName>
    <definedName name="Excel_BuiltIn__FilterDatabase_7_1">0</definedName>
    <definedName name="Excel_BuiltIn__FilterDatabase_7_1_1">0</definedName>
    <definedName name="Excel_BuiltIn__FilterDatabase_8">#REF!</definedName>
    <definedName name="Excel_BuiltIn__FilterDatabase_8_1">0</definedName>
    <definedName name="Excel_BuiltIn__FilterDatabase_8_1_1">0</definedName>
    <definedName name="Excel_BuiltIn__FilterDatabase_9">0</definedName>
    <definedName name="Excel_BuiltIn__FilterDatabase_9_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1" i="1" l="1"/>
  <c r="G36" i="1"/>
  <c r="G27" i="1"/>
  <c r="G22" i="1"/>
  <c r="G28" i="1"/>
  <c r="G24" i="1"/>
  <c r="G38" i="1"/>
  <c r="G23" i="1"/>
  <c r="G37" i="1"/>
  <c r="M316" i="4"/>
  <c r="L316" i="4"/>
  <c r="I30" i="3"/>
  <c r="K30" i="3" s="1"/>
  <c r="I29" i="3"/>
  <c r="K29" i="3" s="1"/>
  <c r="I28" i="3"/>
  <c r="K28" i="3" s="1"/>
  <c r="I27" i="3"/>
  <c r="K27" i="3" s="1"/>
  <c r="I26" i="3"/>
  <c r="K26" i="3" s="1"/>
  <c r="I25" i="3"/>
  <c r="K25" i="3" s="1"/>
  <c r="I24" i="3"/>
  <c r="I23" i="3"/>
  <c r="J23" i="3" s="1"/>
  <c r="I22" i="3"/>
  <c r="J22" i="3" s="1"/>
  <c r="I21" i="3"/>
  <c r="I20" i="3"/>
  <c r="J20" i="3" s="1"/>
  <c r="K20" i="3" s="1"/>
  <c r="I19" i="3"/>
  <c r="I18" i="3"/>
  <c r="J18" i="3" s="1"/>
  <c r="I17" i="3"/>
  <c r="J17" i="3" s="1"/>
  <c r="K17" i="3" s="1"/>
  <c r="I16" i="3"/>
  <c r="K16" i="3" s="1"/>
  <c r="I15" i="3"/>
  <c r="K15" i="3" s="1"/>
  <c r="I14" i="3"/>
  <c r="I13" i="3"/>
  <c r="K13" i="3" s="1"/>
  <c r="I12" i="3"/>
  <c r="K12" i="3" s="1"/>
  <c r="I11" i="3"/>
  <c r="K11" i="3" s="1"/>
  <c r="I10" i="3"/>
  <c r="K10" i="3" s="1"/>
  <c r="I9" i="3"/>
  <c r="K9" i="3" s="1"/>
  <c r="I8" i="3"/>
  <c r="K8" i="3" s="1"/>
  <c r="I7" i="3"/>
  <c r="I6" i="3"/>
  <c r="K6" i="3" s="1"/>
  <c r="I5" i="3"/>
  <c r="I4" i="3"/>
  <c r="J4" i="3" s="1"/>
  <c r="I3" i="3"/>
  <c r="J3" i="3" s="1"/>
  <c r="I2" i="3"/>
  <c r="Z210" i="2"/>
  <c r="Y210" i="2"/>
  <c r="Y209" i="2"/>
  <c r="Z209" i="2" s="1"/>
  <c r="Y208" i="2"/>
  <c r="Z208" i="2" s="1"/>
  <c r="Y207" i="2"/>
  <c r="Z207" i="2" s="1"/>
  <c r="Y206" i="2"/>
  <c r="Z206" i="2" s="1"/>
  <c r="Y205" i="2"/>
  <c r="Z205" i="2" s="1"/>
  <c r="Y204" i="2"/>
  <c r="Z204" i="2" s="1"/>
  <c r="Y203" i="2"/>
  <c r="Z203" i="2" s="1"/>
  <c r="Z202" i="2"/>
  <c r="Y202" i="2"/>
  <c r="Y201" i="2"/>
  <c r="Z201" i="2" s="1"/>
  <c r="Z200" i="2"/>
  <c r="Y200" i="2"/>
  <c r="Y199" i="2"/>
  <c r="Z199" i="2" s="1"/>
  <c r="Y198" i="2"/>
  <c r="Z198" i="2" s="1"/>
  <c r="Y197" i="2"/>
  <c r="Z197" i="2" s="1"/>
  <c r="Y196" i="2"/>
  <c r="Z196" i="2" s="1"/>
  <c r="Y195" i="2"/>
  <c r="Z195" i="2" s="1"/>
  <c r="Z194" i="2"/>
  <c r="Y194" i="2"/>
  <c r="Y193" i="2"/>
  <c r="Z193" i="2" s="1"/>
  <c r="Y192" i="2"/>
  <c r="Z192" i="2" s="1"/>
  <c r="Y191" i="2"/>
  <c r="Z191" i="2" s="1"/>
  <c r="Y190" i="2"/>
  <c r="Z190" i="2" s="1"/>
  <c r="Y189" i="2"/>
  <c r="Z189" i="2" s="1"/>
  <c r="Y188" i="2"/>
  <c r="Z188" i="2" s="1"/>
  <c r="Y187" i="2"/>
  <c r="Z187" i="2" s="1"/>
  <c r="Z186" i="2"/>
  <c r="Y186" i="2"/>
  <c r="Y185" i="2"/>
  <c r="Z185" i="2" s="1"/>
  <c r="Z184" i="2"/>
  <c r="Y184" i="2"/>
  <c r="Y183" i="2"/>
  <c r="Z183" i="2" s="1"/>
  <c r="Y182" i="2"/>
  <c r="Z182" i="2" s="1"/>
  <c r="Y181" i="2"/>
  <c r="Z181" i="2" s="1"/>
  <c r="Y180" i="2"/>
  <c r="Z180" i="2" s="1"/>
  <c r="Y179" i="2"/>
  <c r="Z179" i="2" s="1"/>
  <c r="Z178" i="2"/>
  <c r="Y178" i="2"/>
  <c r="Y177" i="2"/>
  <c r="Z177" i="2" s="1"/>
  <c r="Y176" i="2"/>
  <c r="Z176" i="2" s="1"/>
  <c r="Y175" i="2"/>
  <c r="Z175" i="2" s="1"/>
  <c r="Y174" i="2"/>
  <c r="Z174" i="2" s="1"/>
  <c r="Y173" i="2"/>
  <c r="Z173" i="2" s="1"/>
  <c r="Y172" i="2"/>
  <c r="Z172" i="2" s="1"/>
  <c r="Y171" i="2"/>
  <c r="Z171" i="2" s="1"/>
  <c r="Z170" i="2"/>
  <c r="Y170" i="2"/>
  <c r="Y169" i="2"/>
  <c r="Z169" i="2" s="1"/>
  <c r="Z168" i="2"/>
  <c r="Y168" i="2"/>
  <c r="Y167" i="2"/>
  <c r="Z167" i="2" s="1"/>
  <c r="Y166" i="2"/>
  <c r="Z166" i="2" s="1"/>
  <c r="Y165" i="2"/>
  <c r="Z165" i="2" s="1"/>
  <c r="Y164" i="2"/>
  <c r="Z164" i="2" s="1"/>
  <c r="Y163" i="2"/>
  <c r="Z163" i="2" s="1"/>
  <c r="Z162" i="2"/>
  <c r="Y162" i="2"/>
  <c r="Y161" i="2"/>
  <c r="Z161" i="2" s="1"/>
  <c r="Y160" i="2"/>
  <c r="Z160" i="2" s="1"/>
  <c r="Y159" i="2"/>
  <c r="Z159" i="2" s="1"/>
  <c r="Y158" i="2"/>
  <c r="Z158" i="2" s="1"/>
  <c r="Y157" i="2"/>
  <c r="Z157" i="2" s="1"/>
  <c r="Y156" i="2"/>
  <c r="Z156" i="2" s="1"/>
  <c r="Y155" i="2"/>
  <c r="Z155" i="2" s="1"/>
  <c r="Z154" i="2"/>
  <c r="Y154" i="2"/>
  <c r="Y153" i="2"/>
  <c r="Z153" i="2" s="1"/>
  <c r="Z152" i="2"/>
  <c r="Y152" i="2"/>
  <c r="Y151" i="2"/>
  <c r="Z151" i="2" s="1"/>
  <c r="Y150" i="2"/>
  <c r="Z150" i="2" s="1"/>
  <c r="Y149" i="2"/>
  <c r="Z149" i="2" s="1"/>
  <c r="Y148" i="2"/>
  <c r="Z148" i="2" s="1"/>
  <c r="Y147" i="2"/>
  <c r="Z147" i="2" s="1"/>
  <c r="Z146" i="2"/>
  <c r="Y146" i="2"/>
  <c r="Y145" i="2"/>
  <c r="Z145" i="2" s="1"/>
  <c r="Y144" i="2"/>
  <c r="Z144" i="2" s="1"/>
  <c r="Y143" i="2"/>
  <c r="Z143" i="2" s="1"/>
  <c r="Y142" i="2"/>
  <c r="Z142" i="2" s="1"/>
  <c r="Y141" i="2"/>
  <c r="Z141" i="2" s="1"/>
  <c r="Y140" i="2"/>
  <c r="Z140" i="2" s="1"/>
  <c r="Y139" i="2"/>
  <c r="Z139" i="2" s="1"/>
  <c r="Z138" i="2"/>
  <c r="Y138" i="2"/>
  <c r="Y137" i="2"/>
  <c r="Z137" i="2" s="1"/>
  <c r="Z136" i="2"/>
  <c r="Y136" i="2"/>
  <c r="Y135" i="2"/>
  <c r="Z135" i="2" s="1"/>
  <c r="Y134" i="2"/>
  <c r="Z134" i="2" s="1"/>
  <c r="Y133" i="2"/>
  <c r="Z133" i="2" s="1"/>
  <c r="Y132" i="2"/>
  <c r="Z132" i="2" s="1"/>
  <c r="Y131" i="2"/>
  <c r="Z131" i="2" s="1"/>
  <c r="Z130" i="2"/>
  <c r="Y130" i="2"/>
  <c r="Y129" i="2"/>
  <c r="Z129" i="2" s="1"/>
  <c r="Y128" i="2"/>
  <c r="Z128" i="2" s="1"/>
  <c r="Y127" i="2"/>
  <c r="Z127" i="2" s="1"/>
  <c r="Y126" i="2"/>
  <c r="Z126" i="2" s="1"/>
  <c r="Y125" i="2"/>
  <c r="Z125" i="2" s="1"/>
  <c r="Y124" i="2"/>
  <c r="Z124" i="2" s="1"/>
  <c r="Y123" i="2"/>
  <c r="Z123" i="2" s="1"/>
  <c r="Z122" i="2"/>
  <c r="Y122" i="2"/>
  <c r="Y121" i="2"/>
  <c r="Z121" i="2" s="1"/>
  <c r="Z120" i="2"/>
  <c r="Y120" i="2"/>
  <c r="Y119" i="2"/>
  <c r="Z119" i="2" s="1"/>
  <c r="Y118" i="2"/>
  <c r="Z118" i="2" s="1"/>
  <c r="Y117" i="2"/>
  <c r="Z117" i="2" s="1"/>
  <c r="Y116" i="2"/>
  <c r="Z116" i="2" s="1"/>
  <c r="Y115" i="2"/>
  <c r="Z115" i="2" s="1"/>
  <c r="Z114" i="2"/>
  <c r="Y114" i="2"/>
  <c r="Y113" i="2"/>
  <c r="Z113" i="2" s="1"/>
  <c r="Y112" i="2"/>
  <c r="Z112" i="2" s="1"/>
  <c r="Y111" i="2"/>
  <c r="Z111" i="2" s="1"/>
  <c r="Y110" i="2"/>
  <c r="Z110" i="2" s="1"/>
  <c r="Y109" i="2"/>
  <c r="Z109" i="2" s="1"/>
  <c r="Y108" i="2"/>
  <c r="Z108" i="2" s="1"/>
  <c r="Y107" i="2"/>
  <c r="Z107" i="2" s="1"/>
  <c r="Z106" i="2"/>
  <c r="Y106" i="2"/>
  <c r="Y105" i="2"/>
  <c r="Z105" i="2" s="1"/>
  <c r="Z104" i="2"/>
  <c r="Y104" i="2"/>
  <c r="Y103" i="2"/>
  <c r="Z103" i="2" s="1"/>
  <c r="Y102" i="2"/>
  <c r="Z102" i="2" s="1"/>
  <c r="Y101" i="2"/>
  <c r="Z101" i="2" s="1"/>
  <c r="Y100" i="2"/>
  <c r="Z100" i="2" s="1"/>
  <c r="Y99" i="2"/>
  <c r="Z99" i="2" s="1"/>
  <c r="Z98" i="2"/>
  <c r="Y98" i="2"/>
  <c r="Y97" i="2"/>
  <c r="Z97" i="2" s="1"/>
  <c r="Y96" i="2"/>
  <c r="Z96" i="2" s="1"/>
  <c r="Y95" i="2"/>
  <c r="Z95" i="2" s="1"/>
  <c r="Y94" i="2"/>
  <c r="Z94" i="2" s="1"/>
  <c r="Y93" i="2"/>
  <c r="Z93" i="2" s="1"/>
  <c r="Y92" i="2"/>
  <c r="Z92" i="2" s="1"/>
  <c r="Y91" i="2"/>
  <c r="Z91" i="2" s="1"/>
  <c r="Z90" i="2"/>
  <c r="Y90" i="2"/>
  <c r="Y89" i="2"/>
  <c r="Z89" i="2" s="1"/>
  <c r="Z88" i="2"/>
  <c r="Y88" i="2"/>
  <c r="Y87" i="2"/>
  <c r="Z87" i="2" s="1"/>
  <c r="Y86" i="2"/>
  <c r="Z86" i="2" s="1"/>
  <c r="Y85" i="2"/>
  <c r="Z85" i="2" s="1"/>
  <c r="Y84" i="2"/>
  <c r="Z84" i="2" s="1"/>
  <c r="Y83" i="2"/>
  <c r="Z83" i="2" s="1"/>
  <c r="Z82" i="2"/>
  <c r="Y82" i="2"/>
  <c r="Y81" i="2"/>
  <c r="Z81" i="2" s="1"/>
  <c r="Y80" i="2"/>
  <c r="Z80" i="2" s="1"/>
  <c r="Y79" i="2"/>
  <c r="Z79" i="2" s="1"/>
  <c r="Y78" i="2"/>
  <c r="Z78" i="2" s="1"/>
  <c r="Y77" i="2"/>
  <c r="Z77" i="2" s="1"/>
  <c r="Y76" i="2"/>
  <c r="Z76" i="2" s="1"/>
  <c r="Y75" i="2"/>
  <c r="Z75" i="2" s="1"/>
  <c r="Z74" i="2"/>
  <c r="Y74" i="2"/>
  <c r="Y73" i="2"/>
  <c r="Z73" i="2" s="1"/>
  <c r="Z72" i="2"/>
  <c r="Y72" i="2"/>
  <c r="Y71" i="2"/>
  <c r="Z71" i="2" s="1"/>
  <c r="Y70" i="2"/>
  <c r="Z70" i="2" s="1"/>
  <c r="Y69" i="2"/>
  <c r="Z69" i="2" s="1"/>
  <c r="Y68" i="2"/>
  <c r="Z68" i="2" s="1"/>
  <c r="Y67" i="2"/>
  <c r="Z67" i="2" s="1"/>
  <c r="Z66" i="2"/>
  <c r="Y66" i="2"/>
  <c r="Y65" i="2"/>
  <c r="Z65" i="2" s="1"/>
  <c r="Y64" i="2"/>
  <c r="Z64" i="2" s="1"/>
  <c r="Y63" i="2"/>
  <c r="Z63" i="2" s="1"/>
  <c r="Y62" i="2"/>
  <c r="Z62" i="2" s="1"/>
  <c r="Y61" i="2"/>
  <c r="Z61" i="2" s="1"/>
  <c r="Y60" i="2"/>
  <c r="Z60" i="2" s="1"/>
  <c r="Y59" i="2"/>
  <c r="Z59" i="2" s="1"/>
  <c r="Z58" i="2"/>
  <c r="Y58" i="2"/>
  <c r="Y57" i="2"/>
  <c r="Z57" i="2" s="1"/>
  <c r="Z56" i="2"/>
  <c r="Y56" i="2"/>
  <c r="Y55" i="2"/>
  <c r="Z55" i="2" s="1"/>
  <c r="Y54" i="2"/>
  <c r="Z54" i="2" s="1"/>
  <c r="Y53" i="2"/>
  <c r="Z53" i="2" s="1"/>
  <c r="Z52" i="2"/>
  <c r="Y51" i="2"/>
  <c r="Z51" i="2" s="1"/>
  <c r="Y50" i="2"/>
  <c r="Z50" i="2" s="1"/>
  <c r="Y49" i="2"/>
  <c r="Z49" i="2" s="1"/>
  <c r="Y48" i="2"/>
  <c r="Z48" i="2" s="1"/>
  <c r="Y47" i="2"/>
  <c r="Z47" i="2" s="1"/>
  <c r="Y46" i="2"/>
  <c r="Z46" i="2" s="1"/>
  <c r="Y45" i="2"/>
  <c r="Z45" i="2" s="1"/>
  <c r="Y44" i="2"/>
  <c r="Z44" i="2" s="1"/>
  <c r="Y43" i="2"/>
  <c r="Z43" i="2" s="1"/>
  <c r="Y42" i="2"/>
  <c r="Z42" i="2" s="1"/>
  <c r="Y41" i="2"/>
  <c r="Z41" i="2" s="1"/>
  <c r="Y40" i="2"/>
  <c r="Z40" i="2" s="1"/>
  <c r="Y39" i="2"/>
  <c r="Z39" i="2" s="1"/>
  <c r="Y38" i="2"/>
  <c r="Z38" i="2" s="1"/>
  <c r="Y37" i="2"/>
  <c r="Z37" i="2" s="1"/>
  <c r="Y36" i="2"/>
  <c r="Z36" i="2" s="1"/>
  <c r="Y35" i="2"/>
  <c r="Z35" i="2" s="1"/>
  <c r="Y34" i="2"/>
  <c r="Z34" i="2" s="1"/>
  <c r="Y33" i="2"/>
  <c r="Z33" i="2" s="1"/>
  <c r="Y32" i="2"/>
  <c r="Z32" i="2" s="1"/>
  <c r="Y31" i="2"/>
  <c r="Z31" i="2" s="1"/>
  <c r="Y30" i="2"/>
  <c r="Z30" i="2" s="1"/>
  <c r="Y29" i="2"/>
  <c r="Z29" i="2" s="1"/>
  <c r="Z28" i="2"/>
  <c r="Y28" i="2"/>
  <c r="Y27" i="2"/>
  <c r="Z27" i="2" s="1"/>
  <c r="Y26" i="2"/>
  <c r="Z26" i="2" s="1"/>
  <c r="Y25" i="2"/>
  <c r="Z25" i="2" s="1"/>
  <c r="Y24" i="2"/>
  <c r="Z24" i="2" s="1"/>
  <c r="Y23" i="2"/>
  <c r="Z23" i="2" s="1"/>
  <c r="Z22" i="2"/>
  <c r="Z21" i="2"/>
  <c r="Y21" i="2"/>
  <c r="Z20" i="2"/>
  <c r="Y19" i="2"/>
  <c r="Z19" i="2" s="1"/>
  <c r="Y18" i="2"/>
  <c r="Z18" i="2" s="1"/>
  <c r="Z17" i="2"/>
  <c r="Y17" i="2"/>
  <c r="Y16" i="2"/>
  <c r="Z16" i="2" s="1"/>
  <c r="Y15" i="2"/>
  <c r="Z15" i="2" s="1"/>
  <c r="Y14" i="2"/>
  <c r="Z14" i="2" s="1"/>
  <c r="Y13" i="2"/>
  <c r="Z13" i="2" s="1"/>
  <c r="Y12" i="2"/>
  <c r="Z12" i="2" s="1"/>
  <c r="Y11" i="2"/>
  <c r="Z11" i="2" s="1"/>
  <c r="Y10" i="2"/>
  <c r="Z10" i="2" s="1"/>
  <c r="Y9" i="2"/>
  <c r="Z9" i="2" s="1"/>
  <c r="Y8" i="2"/>
  <c r="Z8" i="2" s="1"/>
  <c r="Y7" i="2"/>
  <c r="Z7" i="2" s="1"/>
  <c r="Y6" i="2"/>
  <c r="Z6" i="2" s="1"/>
  <c r="Y5" i="2"/>
  <c r="Z5" i="2" s="1"/>
  <c r="Y4" i="2"/>
  <c r="Z4" i="2" s="1"/>
  <c r="Y3" i="2"/>
  <c r="Z3" i="2" s="1"/>
  <c r="Y2" i="2"/>
  <c r="K18" i="3" l="1"/>
  <c r="K21" i="3"/>
  <c r="J21" i="3"/>
  <c r="K2" i="3"/>
  <c r="J2" i="3"/>
  <c r="G34" i="1"/>
  <c r="Z2" i="2"/>
  <c r="Z212" i="2" s="1"/>
  <c r="G19" i="1" s="1"/>
  <c r="Y212" i="2"/>
  <c r="K3" i="3"/>
  <c r="J5" i="3"/>
  <c r="K5" i="3" s="1"/>
  <c r="J14" i="3"/>
  <c r="K14" i="3" s="1"/>
  <c r="J19" i="3"/>
  <c r="K19" i="3" s="1"/>
  <c r="K22" i="3"/>
  <c r="J24" i="3"/>
  <c r="K24" i="3" s="1"/>
  <c r="K4" i="3"/>
  <c r="J7" i="3"/>
  <c r="K7" i="3" s="1"/>
  <c r="K23" i="3"/>
  <c r="G26" i="1"/>
  <c r="G40" i="1"/>
  <c r="K31" i="3" l="1"/>
  <c r="G21" i="1" s="1"/>
  <c r="J31" i="3"/>
  <c r="G35" i="1" s="1"/>
  <c r="G42" i="1" s="1"/>
  <c r="G25" i="1"/>
  <c r="G20" i="1"/>
  <c r="G39" i="1"/>
  <c r="G30" i="1" l="1"/>
  <c r="G31" i="1" s="1"/>
</calcChain>
</file>

<file path=xl/sharedStrings.xml><?xml version="1.0" encoding="utf-8"?>
<sst xmlns="http://schemas.openxmlformats.org/spreadsheetml/2006/main" count="1663" uniqueCount="719">
  <si>
    <t>David Cooper</t>
  </si>
  <si>
    <t>Melodic Ltd.</t>
  </si>
  <si>
    <r>
      <t>1</t>
    </r>
    <r>
      <rPr>
        <vertAlign val="superscript"/>
        <sz val="12"/>
        <color theme="1"/>
        <rFont val="Century-Schoolbook"/>
      </rPr>
      <t>st</t>
    </r>
    <r>
      <rPr>
        <sz val="12"/>
        <color theme="1"/>
        <rFont val="Century-Schoolbook"/>
      </rPr>
      <t xml:space="preserve"> Floor</t>
    </r>
  </si>
  <si>
    <t>38 Thomas Street</t>
  </si>
  <si>
    <t>Manchester</t>
  </si>
  <si>
    <t>M4 1ER</t>
  </si>
  <si>
    <r>
      <t>Tuesday 16</t>
    </r>
    <r>
      <rPr>
        <vertAlign val="superscript"/>
        <sz val="12"/>
        <color theme="1"/>
        <rFont val="Arial"/>
        <family val="2"/>
      </rPr>
      <t>th</t>
    </r>
    <r>
      <rPr>
        <sz val="12"/>
        <color theme="1"/>
        <rFont val="Century Schoolbook"/>
        <family val="1"/>
      </rPr>
      <t xml:space="preserve"> February 2019</t>
    </r>
  </si>
  <si>
    <t>STATEMENT</t>
  </si>
  <si>
    <t>Re:</t>
  </si>
  <si>
    <t>Carpark / Acute / Company Labels / PAW Tracks / Wax Nine</t>
  </si>
  <si>
    <t>Month:</t>
  </si>
  <si>
    <t>November 2018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</si>
  <si>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</si>
  <si>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</si>
  <si>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</si>
  <si>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</si>
  <si>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</si>
  <si>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</si>
  <si>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(Labaleine)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</si>
  <si>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</si>
  <si>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</si>
  <si>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</si>
  <si>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</si>
  <si>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</si>
  <si>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</si>
  <si>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</si>
  <si>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</si>
  <si>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</si>
  <si>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</si>
  <si>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</si>
  <si>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(Banked)</t>
  </si>
  <si>
    <t>Total</t>
  </si>
  <si>
    <t>Lab</t>
  </si>
  <si>
    <t>Stock</t>
  </si>
  <si>
    <t>Description</t>
  </si>
  <si>
    <t>PPD</t>
  </si>
  <si>
    <t>Ref</t>
  </si>
  <si>
    <t>CURR</t>
  </si>
  <si>
    <t>FOC</t>
  </si>
  <si>
    <t>Prm</t>
  </si>
  <si>
    <t>Sales</t>
  </si>
  <si>
    <t>Recd</t>
  </si>
  <si>
    <t>ACCUM</t>
  </si>
  <si>
    <t>Des</t>
  </si>
  <si>
    <t>Sld</t>
  </si>
  <si>
    <t>Foc</t>
  </si>
  <si>
    <t>Def</t>
  </si>
  <si>
    <t>Stk</t>
  </si>
  <si>
    <t>OST</t>
  </si>
  <si>
    <t>S</t>
  </si>
  <si>
    <t>SOR</t>
  </si>
  <si>
    <t>Revenue</t>
  </si>
  <si>
    <t>MEL Share</t>
  </si>
  <si>
    <t>Label Share</t>
  </si>
  <si>
    <t>CMY</t>
  </si>
  <si>
    <t>CMY01D</t>
  </si>
  <si>
    <t>CHI01CD</t>
  </si>
  <si>
    <t>SINSL</t>
  </si>
  <si>
    <t>Michael</t>
  </si>
  <si>
    <t>CD</t>
  </si>
  <si>
    <t>O</t>
  </si>
  <si>
    <t>CMY01V</t>
  </si>
  <si>
    <t>CHI01LP</t>
  </si>
  <si>
    <t>LP</t>
  </si>
  <si>
    <t>CMY02D</t>
  </si>
  <si>
    <t>CHI02CD</t>
  </si>
  <si>
    <t>KEATM</t>
  </si>
  <si>
    <t>Sunday Dinner</t>
  </si>
  <si>
    <t>CMY02V</t>
  </si>
  <si>
    <t>CHI02LP</t>
  </si>
  <si>
    <t>CMY03D</t>
  </si>
  <si>
    <t>CHI003CD</t>
  </si>
  <si>
    <t>VINYW</t>
  </si>
  <si>
    <t>Into</t>
  </si>
  <si>
    <t>CMY03V</t>
  </si>
  <si>
    <t>CHI003LP</t>
  </si>
  <si>
    <t>CMY04V</t>
  </si>
  <si>
    <t>CHI04LP</t>
  </si>
  <si>
    <t>Brunei</t>
  </si>
  <si>
    <t>CMY04VX</t>
  </si>
  <si>
    <t>CHI04LPX</t>
  </si>
  <si>
    <t>CMY07D</t>
  </si>
  <si>
    <t>CHI07CD</t>
  </si>
  <si>
    <t>CHZBU</t>
  </si>
  <si>
    <t>Star Stuff</t>
  </si>
  <si>
    <t>CMY07V</t>
  </si>
  <si>
    <t>CHI07LP</t>
  </si>
  <si>
    <t>CMY08D</t>
  </si>
  <si>
    <t>CHI08CD</t>
  </si>
  <si>
    <t>MADEK</t>
  </si>
  <si>
    <t>Night Night At T</t>
  </si>
  <si>
    <t>CMY08V</t>
  </si>
  <si>
    <t>CHI08LP</t>
  </si>
  <si>
    <t>CMY10D</t>
  </si>
  <si>
    <t>CHI10CD</t>
  </si>
  <si>
    <t>ASTRE</t>
  </si>
  <si>
    <t>Living In Symbol</t>
  </si>
  <si>
    <t>CMY10V</t>
  </si>
  <si>
    <t>CHI10LP</t>
  </si>
  <si>
    <t>CMY11D</t>
  </si>
  <si>
    <t>CHI11CD</t>
  </si>
  <si>
    <t>TANUK</t>
  </si>
  <si>
    <t>Sundays</t>
  </si>
  <si>
    <t>CMY11V</t>
  </si>
  <si>
    <t>CHI11LP</t>
  </si>
  <si>
    <t>CPK</t>
  </si>
  <si>
    <t>CPK101V</t>
  </si>
  <si>
    <t>CAK101LP</t>
  </si>
  <si>
    <t>CHAND</t>
  </si>
  <si>
    <t>Rats In Your Bed</t>
  </si>
  <si>
    <t>CPK102D</t>
  </si>
  <si>
    <t>CAK102CD</t>
  </si>
  <si>
    <t>TOROY</t>
  </si>
  <si>
    <t>What For</t>
  </si>
  <si>
    <t>CPK102V</t>
  </si>
  <si>
    <t>CAK102LP</t>
  </si>
  <si>
    <t>CPK102X</t>
  </si>
  <si>
    <t>CAK102LPX</t>
  </si>
  <si>
    <t>-</t>
  </si>
  <si>
    <t>CPK103D</t>
  </si>
  <si>
    <t>CAK103CD</t>
  </si>
  <si>
    <t>SPEOR</t>
  </si>
  <si>
    <t>Foil Deer</t>
  </si>
  <si>
    <t>CPK103V</t>
  </si>
  <si>
    <t>CAK103LP</t>
  </si>
  <si>
    <t>CPK103X</t>
  </si>
  <si>
    <t>CAK103LPX</t>
  </si>
  <si>
    <t>CPK104V</t>
  </si>
  <si>
    <t>CAK104LP</t>
  </si>
  <si>
    <t>VGALT</t>
  </si>
  <si>
    <t>Carpark Sweet 16</t>
  </si>
  <si>
    <t>CPK106V</t>
  </si>
  <si>
    <t>CAK106LP</t>
  </si>
  <si>
    <t>INTVD</t>
  </si>
  <si>
    <t>Introverted Danc</t>
  </si>
  <si>
    <t>CPK107D</t>
  </si>
  <si>
    <t>CAK107CD</t>
  </si>
  <si>
    <t>SKYSP</t>
  </si>
  <si>
    <t>Prom King</t>
  </si>
  <si>
    <t>CPK107V</t>
  </si>
  <si>
    <t>CAK107LP</t>
  </si>
  <si>
    <t>CPK107X</t>
  </si>
  <si>
    <t>CAK107LPX</t>
  </si>
  <si>
    <t>CPK108D</t>
  </si>
  <si>
    <t>CAK108CD</t>
  </si>
  <si>
    <t>GEMS0</t>
  </si>
  <si>
    <t>Kill The One You</t>
  </si>
  <si>
    <t>CPK108V</t>
  </si>
  <si>
    <t>CAK108LP</t>
  </si>
  <si>
    <t>CPK108X</t>
  </si>
  <si>
    <t>CAK108LPX</t>
  </si>
  <si>
    <t>CPK109V</t>
  </si>
  <si>
    <t>CAK109</t>
  </si>
  <si>
    <t>GREYS</t>
  </si>
  <si>
    <t>Repulsion</t>
  </si>
  <si>
    <t>CPK110V</t>
  </si>
  <si>
    <t>CAK110LP</t>
  </si>
  <si>
    <t>BENNB</t>
  </si>
  <si>
    <t>8 of Cups</t>
  </si>
  <si>
    <t>CPK111D</t>
  </si>
  <si>
    <t>CAK111CD</t>
  </si>
  <si>
    <t>PRAMA</t>
  </si>
  <si>
    <t>Xtreme Now</t>
  </si>
  <si>
    <t>CPK111V</t>
  </si>
  <si>
    <t>CAK111LP</t>
  </si>
  <si>
    <t>CPK111X</t>
  </si>
  <si>
    <t>CAK111LPX</t>
  </si>
  <si>
    <t>CPK112D</t>
  </si>
  <si>
    <t>CAK112CD</t>
  </si>
  <si>
    <t>TEEN0</t>
  </si>
  <si>
    <t>Love Yes</t>
  </si>
  <si>
    <t>CPK112V</t>
  </si>
  <si>
    <t>CAK112LP</t>
  </si>
  <si>
    <t>2L</t>
  </si>
  <si>
    <t>CPK112X</t>
  </si>
  <si>
    <t>CAK112LPX</t>
  </si>
  <si>
    <t>CPK113D</t>
  </si>
  <si>
    <t>CAK113CD</t>
  </si>
  <si>
    <t>Outer Heaven</t>
  </si>
  <si>
    <t>CPK113V</t>
  </si>
  <si>
    <t>CAK113LP</t>
  </si>
  <si>
    <t>CPK113X</t>
  </si>
  <si>
    <t>CAK113LPX</t>
  </si>
  <si>
    <t>CPK114D</t>
  </si>
  <si>
    <t>CAK114CD</t>
  </si>
  <si>
    <t>YMAGI</t>
  </si>
  <si>
    <t>Still Life</t>
  </si>
  <si>
    <t>CPK114V</t>
  </si>
  <si>
    <t>CAK114LP</t>
  </si>
  <si>
    <t>CPK114X</t>
  </si>
  <si>
    <t>CAK114LPX</t>
  </si>
  <si>
    <t>CPK116D</t>
  </si>
  <si>
    <t>CAK116CD</t>
  </si>
  <si>
    <t>MADER</t>
  </si>
  <si>
    <t>Bad Humors</t>
  </si>
  <si>
    <t>CPK116V</t>
  </si>
  <si>
    <t>CAK116LP</t>
  </si>
  <si>
    <t>CPK117V</t>
  </si>
  <si>
    <t>CAK117LP</t>
  </si>
  <si>
    <t>Live From Trona</t>
  </si>
  <si>
    <t>CPK118D</t>
  </si>
  <si>
    <t>CAK118CD</t>
  </si>
  <si>
    <t>SAD13</t>
  </si>
  <si>
    <t>Slugger</t>
  </si>
  <si>
    <t>CPK118V</t>
  </si>
  <si>
    <t>CAK118</t>
  </si>
  <si>
    <t>CPK121D</t>
  </si>
  <si>
    <t>CAK121CD</t>
  </si>
  <si>
    <t>Boo Boo</t>
  </si>
  <si>
    <t>P</t>
  </si>
  <si>
    <t>CPK121V</t>
  </si>
  <si>
    <t>CAK121LP</t>
  </si>
  <si>
    <t>CPK121X</t>
  </si>
  <si>
    <t>CAK121LPX</t>
  </si>
  <si>
    <t>CPK122C</t>
  </si>
  <si>
    <t>CAK122CASS</t>
  </si>
  <si>
    <t>PALM0</t>
  </si>
  <si>
    <t>Shadow Expert</t>
  </si>
  <si>
    <t>MC</t>
  </si>
  <si>
    <t>CPK122D</t>
  </si>
  <si>
    <t>CAK122CD</t>
  </si>
  <si>
    <t>CPK122V</t>
  </si>
  <si>
    <t>CAK122LP</t>
  </si>
  <si>
    <t>CPK123D</t>
  </si>
  <si>
    <t>CAK123CD</t>
  </si>
  <si>
    <t>DENMY</t>
  </si>
  <si>
    <t>Across The Multi</t>
  </si>
  <si>
    <t>CPK123V</t>
  </si>
  <si>
    <t>CAK123LP</t>
  </si>
  <si>
    <t>CPK124C</t>
  </si>
  <si>
    <t>CAK124CASS</t>
  </si>
  <si>
    <t>Rock Island</t>
  </si>
  <si>
    <t>CPK124D</t>
  </si>
  <si>
    <t>CAK124CD</t>
  </si>
  <si>
    <t>CPK124V</t>
  </si>
  <si>
    <t>CAK124LP</t>
  </si>
  <si>
    <t>CPK124X</t>
  </si>
  <si>
    <t>CAK124LPX</t>
  </si>
  <si>
    <t>CPK125D</t>
  </si>
  <si>
    <t>CAK125CD</t>
  </si>
  <si>
    <t>EDSCH</t>
  </si>
  <si>
    <t>Riddles</t>
  </si>
  <si>
    <t>CPK125V</t>
  </si>
  <si>
    <t>CAK125LP</t>
  </si>
  <si>
    <t>CPK126C</t>
  </si>
  <si>
    <t>CAK126CASS</t>
  </si>
  <si>
    <t>Twerp Verse</t>
  </si>
  <si>
    <t>CPK126D</t>
  </si>
  <si>
    <t>CAK126CD</t>
  </si>
  <si>
    <t>CPK126V</t>
  </si>
  <si>
    <t>CAK126LP</t>
  </si>
  <si>
    <t>CPK126X</t>
  </si>
  <si>
    <t>CAK126LPX</t>
  </si>
  <si>
    <t>CPK128D</t>
  </si>
  <si>
    <t>CAK128CD</t>
  </si>
  <si>
    <t>BETHS</t>
  </si>
  <si>
    <t>Future Me Hates</t>
  </si>
  <si>
    <t>R</t>
  </si>
  <si>
    <t>CPK128V</t>
  </si>
  <si>
    <t>CAK128LP</t>
  </si>
  <si>
    <t>U</t>
  </si>
  <si>
    <t>CPK129D</t>
  </si>
  <si>
    <t>CAK129CD</t>
  </si>
  <si>
    <t>Perfect Shapes</t>
  </si>
  <si>
    <t>CPK129V</t>
  </si>
  <si>
    <t>CAK129LP</t>
  </si>
  <si>
    <t>CPK131D</t>
  </si>
  <si>
    <t>CAK131CD</t>
  </si>
  <si>
    <t>Outer Peace</t>
  </si>
  <si>
    <t>CPK131V</t>
  </si>
  <si>
    <t>CAK131LP</t>
  </si>
  <si>
    <t>CPK131X</t>
  </si>
  <si>
    <t>CAK131LPX</t>
  </si>
  <si>
    <t>CPK133D</t>
  </si>
  <si>
    <t>CAK133CD</t>
  </si>
  <si>
    <t>Good Fruit</t>
  </si>
  <si>
    <t>CPK133V</t>
  </si>
  <si>
    <t>CAK133LP</t>
  </si>
  <si>
    <t>CPK31D</t>
  </si>
  <si>
    <t>CAK31</t>
  </si>
  <si>
    <t>BELON</t>
  </si>
  <si>
    <t>October Language</t>
  </si>
  <si>
    <t>CPK37D</t>
  </si>
  <si>
    <t>CAK37D</t>
  </si>
  <si>
    <t>DADEA</t>
  </si>
  <si>
    <t>Spiderman Of The</t>
  </si>
  <si>
    <t>CPK37V</t>
  </si>
  <si>
    <t>CAK037</t>
  </si>
  <si>
    <t>CPK38D</t>
  </si>
  <si>
    <t>CAK38CD</t>
  </si>
  <si>
    <t>MOTAG</t>
  </si>
  <si>
    <t>Going Places</t>
  </si>
  <si>
    <t>CPK38L</t>
  </si>
  <si>
    <t>CAK38</t>
  </si>
  <si>
    <t>CPK40D</t>
  </si>
  <si>
    <t>CAK040CD</t>
  </si>
  <si>
    <t>WZTHE</t>
  </si>
  <si>
    <t>Threads Rope Spe#</t>
  </si>
  <si>
    <t>CPK41</t>
  </si>
  <si>
    <t>CAK041</t>
  </si>
  <si>
    <t>DANDJ</t>
  </si>
  <si>
    <t>Ultimate Reality</t>
  </si>
  <si>
    <t>DP</t>
  </si>
  <si>
    <t>CPK43D</t>
  </si>
  <si>
    <t>CAK43</t>
  </si>
  <si>
    <t>LEXIE</t>
  </si>
  <si>
    <t>Sacred Vacation</t>
  </si>
  <si>
    <t>CPK47</t>
  </si>
  <si>
    <t>CAK47</t>
  </si>
  <si>
    <t>DADAD</t>
  </si>
  <si>
    <t>S/T</t>
  </si>
  <si>
    <t>CPK48</t>
  </si>
  <si>
    <t>CAK048</t>
  </si>
  <si>
    <t>Bromst</t>
  </si>
  <si>
    <t>CPK48D</t>
  </si>
  <si>
    <t>CAK048CD</t>
  </si>
  <si>
    <t>CPK51S</t>
  </si>
  <si>
    <t>CAK051</t>
  </si>
  <si>
    <t>Blessa</t>
  </si>
  <si>
    <t>CPK52D</t>
  </si>
  <si>
    <t>CAK052CD</t>
  </si>
  <si>
    <t>Causers Of This</t>
  </si>
  <si>
    <t>CPK52V</t>
  </si>
  <si>
    <t>CAK052</t>
  </si>
  <si>
    <t>CPK53D</t>
  </si>
  <si>
    <t>CAK053CD</t>
  </si>
  <si>
    <t>LIGHP</t>
  </si>
  <si>
    <t>Apparitions</t>
  </si>
  <si>
    <t>CPK54V</t>
  </si>
  <si>
    <t>CAK054</t>
  </si>
  <si>
    <t>Leave Everywhere</t>
  </si>
  <si>
    <t>CPK56V</t>
  </si>
  <si>
    <t>CAK056</t>
  </si>
  <si>
    <t>Lina/Youth Gone</t>
  </si>
  <si>
    <t>CPK58V</t>
  </si>
  <si>
    <t>CAK058</t>
  </si>
  <si>
    <t>You With Air/Spa</t>
  </si>
  <si>
    <t>CPK59D</t>
  </si>
  <si>
    <t>CAK059CD</t>
  </si>
  <si>
    <t>Underneath The P</t>
  </si>
  <si>
    <t>CPK59V</t>
  </si>
  <si>
    <t>CAK059</t>
  </si>
  <si>
    <t>CPK61D</t>
  </si>
  <si>
    <t>CAK061CD</t>
  </si>
  <si>
    <t>ADVNT</t>
  </si>
  <si>
    <t>Lesser Known</t>
  </si>
  <si>
    <t>CPK61V</t>
  </si>
  <si>
    <t>CAK061</t>
  </si>
  <si>
    <t>CPK62V</t>
  </si>
  <si>
    <t>CAK062</t>
  </si>
  <si>
    <t>TORCL</t>
  </si>
  <si>
    <t>I Will Talk To Y</t>
  </si>
  <si>
    <t>CPK65D</t>
  </si>
  <si>
    <t>CAK065CD</t>
  </si>
  <si>
    <t>CACTR</t>
  </si>
  <si>
    <t>Rapprocher</t>
  </si>
  <si>
    <t>CPK65V</t>
  </si>
  <si>
    <t>CAK065</t>
  </si>
  <si>
    <t>CPK66V</t>
  </si>
  <si>
    <t>CAK066</t>
  </si>
  <si>
    <t>Meetle Mice</t>
  </si>
  <si>
    <t>CPK67V</t>
  </si>
  <si>
    <t>CAK067</t>
  </si>
  <si>
    <t>Silly Hat vs Ega</t>
  </si>
  <si>
    <t>CPK68D</t>
  </si>
  <si>
    <t>CAK068CD</t>
  </si>
  <si>
    <t>Freaking Out</t>
  </si>
  <si>
    <t>CPK68V</t>
  </si>
  <si>
    <t>CAK068</t>
  </si>
  <si>
    <t>ML</t>
  </si>
  <si>
    <t>CPK69V</t>
  </si>
  <si>
    <t>CAK069</t>
  </si>
  <si>
    <t>Night In The Oce</t>
  </si>
  <si>
    <t>CPK71L</t>
  </si>
  <si>
    <t>CAK071</t>
  </si>
  <si>
    <t>VGLEF</t>
  </si>
  <si>
    <t>Free Music - A C</t>
  </si>
  <si>
    <t>EP</t>
  </si>
  <si>
    <t>CPK72D</t>
  </si>
  <si>
    <t>CAK072CD</t>
  </si>
  <si>
    <t>Melt</t>
  </si>
  <si>
    <t>CPK72V</t>
  </si>
  <si>
    <t>CAK072</t>
  </si>
  <si>
    <t>CPK73D</t>
  </si>
  <si>
    <t>CAK073CD</t>
  </si>
  <si>
    <t>CPK73V</t>
  </si>
  <si>
    <t>CAK073</t>
  </si>
  <si>
    <t>7B</t>
  </si>
  <si>
    <t>CPK74D</t>
  </si>
  <si>
    <t>CAK74CD</t>
  </si>
  <si>
    <t>DOGBI</t>
  </si>
  <si>
    <t>Velvet Changes</t>
  </si>
  <si>
    <t>CPK74V</t>
  </si>
  <si>
    <t>CAK74LP</t>
  </si>
  <si>
    <t>CPK75D</t>
  </si>
  <si>
    <t>CAK075</t>
  </si>
  <si>
    <t>In Limbo</t>
  </si>
  <si>
    <t>CPK75V</t>
  </si>
  <si>
    <t>CAK075LP</t>
  </si>
  <si>
    <t>CPK77D</t>
  </si>
  <si>
    <t>CAK77CD</t>
  </si>
  <si>
    <t>Anything In Retu</t>
  </si>
  <si>
    <t>CPK77T</t>
  </si>
  <si>
    <t>CAK077T</t>
  </si>
  <si>
    <t>GP</t>
  </si>
  <si>
    <t>CPK77V</t>
  </si>
  <si>
    <t>CAK77LP</t>
  </si>
  <si>
    <t>CPK78V</t>
  </si>
  <si>
    <t>CAK78</t>
  </si>
  <si>
    <t>GRMLN</t>
  </si>
  <si>
    <t>Explore EP</t>
  </si>
  <si>
    <t>CPK79V</t>
  </si>
  <si>
    <t>CAK079</t>
  </si>
  <si>
    <t>So Many Details</t>
  </si>
  <si>
    <t>CPK80D</t>
  </si>
  <si>
    <t>CAK80CD</t>
  </si>
  <si>
    <t>POPST</t>
  </si>
  <si>
    <t>Antipodes</t>
  </si>
  <si>
    <t>CPK80V</t>
  </si>
  <si>
    <t>CAK80LP</t>
  </si>
  <si>
    <t>CPK81D</t>
  </si>
  <si>
    <t>CAK081</t>
  </si>
  <si>
    <t>MEMTA</t>
  </si>
  <si>
    <t>Grace / Confusio</t>
  </si>
  <si>
    <t>CPK81V</t>
  </si>
  <si>
    <t>CAK081LP</t>
  </si>
  <si>
    <t>CPK83V</t>
  </si>
  <si>
    <t>CAK083LP</t>
  </si>
  <si>
    <t>Weird Work</t>
  </si>
  <si>
    <t>CPK84D</t>
  </si>
  <si>
    <t>CAK84CD</t>
  </si>
  <si>
    <t>Empire</t>
  </si>
  <si>
    <t>CPK84V</t>
  </si>
  <si>
    <t>CAK84LP</t>
  </si>
  <si>
    <t>CPK85V</t>
  </si>
  <si>
    <t>CAK085LP</t>
  </si>
  <si>
    <t>Phases</t>
  </si>
  <si>
    <t>CPK86V</t>
  </si>
  <si>
    <t>CAK86LP</t>
  </si>
  <si>
    <t>Carolina</t>
  </si>
  <si>
    <t>CPK87D</t>
  </si>
  <si>
    <t>CAK87CD</t>
  </si>
  <si>
    <t>Major Arcana</t>
  </si>
  <si>
    <t>CPK87V</t>
  </si>
  <si>
    <t>CAK87LP</t>
  </si>
  <si>
    <t>CPK88V</t>
  </si>
  <si>
    <t>CAK88LP</t>
  </si>
  <si>
    <t>LA EP</t>
  </si>
  <si>
    <t>CPK89V</t>
  </si>
  <si>
    <t>CAK89</t>
  </si>
  <si>
    <t>Rats In The Palm</t>
  </si>
  <si>
    <t>CPK91V</t>
  </si>
  <si>
    <t>CAK091</t>
  </si>
  <si>
    <t>Tranquilizers</t>
  </si>
  <si>
    <t>CPK93V</t>
  </si>
  <si>
    <t>CAK093LP</t>
  </si>
  <si>
    <t>Real Hair</t>
  </si>
  <si>
    <t>CPK94D</t>
  </si>
  <si>
    <t>CAK94CD</t>
  </si>
  <si>
    <t>The Way And Colo</t>
  </si>
  <si>
    <t>CPK94V</t>
  </si>
  <si>
    <t>CAK94LP</t>
  </si>
  <si>
    <t>CPK94VX</t>
  </si>
  <si>
    <t>CAK94LPX</t>
  </si>
  <si>
    <t>CPK95D</t>
  </si>
  <si>
    <t>CAK95CD</t>
  </si>
  <si>
    <t>Breathing Statue</t>
  </si>
  <si>
    <t>CPK95V</t>
  </si>
  <si>
    <t>CAK95LP</t>
  </si>
  <si>
    <t>CPK95VX</t>
  </si>
  <si>
    <t>CAK95LPX</t>
  </si>
  <si>
    <t>LIMITED Breathin</t>
  </si>
  <si>
    <t>CPK96D</t>
  </si>
  <si>
    <t>CAK96CD</t>
  </si>
  <si>
    <t>Fortuna</t>
  </si>
  <si>
    <t>CPK96V</t>
  </si>
  <si>
    <t>CAK96LP</t>
  </si>
  <si>
    <t>CPK96VX</t>
  </si>
  <si>
    <t>CAK96LPX</t>
  </si>
  <si>
    <t>CPK97D</t>
  </si>
  <si>
    <t>CAK97CD</t>
  </si>
  <si>
    <t>If Anything</t>
  </si>
  <si>
    <t>CPK97V</t>
  </si>
  <si>
    <t>CAK97LP</t>
  </si>
  <si>
    <t>CPK97VX</t>
  </si>
  <si>
    <t>CAK97LPX</t>
  </si>
  <si>
    <t>CPK98D</t>
  </si>
  <si>
    <t>CAK98CD</t>
  </si>
  <si>
    <t>Soon Away</t>
  </si>
  <si>
    <t>CPK98V</t>
  </si>
  <si>
    <t>CAK98LP</t>
  </si>
  <si>
    <t>CPK98VX</t>
  </si>
  <si>
    <t>CAK98</t>
  </si>
  <si>
    <t>CPK99V</t>
  </si>
  <si>
    <t>CAK099</t>
  </si>
  <si>
    <t>SAIPE</t>
  </si>
  <si>
    <t>Fiona Coyne / Fa</t>
  </si>
  <si>
    <t>PAW</t>
  </si>
  <si>
    <t>PAW04D</t>
  </si>
  <si>
    <t>PAW004CD</t>
  </si>
  <si>
    <t>ARIEP</t>
  </si>
  <si>
    <t>The Doldrums</t>
  </si>
  <si>
    <t>PAW04V</t>
  </si>
  <si>
    <t>PAW04LP</t>
  </si>
  <si>
    <t>PAW05D</t>
  </si>
  <si>
    <t>PAW005CD</t>
  </si>
  <si>
    <t>Worn Copy</t>
  </si>
  <si>
    <t>PAW05V</t>
  </si>
  <si>
    <t>PAW05LP</t>
  </si>
  <si>
    <t>PAW06D</t>
  </si>
  <si>
    <t>PAW06</t>
  </si>
  <si>
    <t>JANE0</t>
  </si>
  <si>
    <t>Berserker</t>
  </si>
  <si>
    <t>PAW08D</t>
  </si>
  <si>
    <t>PAW008CD</t>
  </si>
  <si>
    <t>House Arrest</t>
  </si>
  <si>
    <t>PAW08V</t>
  </si>
  <si>
    <t>PAW08LP</t>
  </si>
  <si>
    <t>PAW09D</t>
  </si>
  <si>
    <t>PAW09CD</t>
  </si>
  <si>
    <t>TERTO</t>
  </si>
  <si>
    <t>Dead Drunk</t>
  </si>
  <si>
    <t>PAW09L</t>
  </si>
  <si>
    <t>PAW009LP</t>
  </si>
  <si>
    <t>PAW11D</t>
  </si>
  <si>
    <t>PAW011CD</t>
  </si>
  <si>
    <t>FIRNA</t>
  </si>
  <si>
    <t>First Nation</t>
  </si>
  <si>
    <t>PAW15D</t>
  </si>
  <si>
    <t>PAW015CD</t>
  </si>
  <si>
    <t>AVEYT</t>
  </si>
  <si>
    <t>Pullhair Rubeye</t>
  </si>
  <si>
    <t>PAW17D</t>
  </si>
  <si>
    <t>PAW017CD</t>
  </si>
  <si>
    <t>ERICO</t>
  </si>
  <si>
    <t>Hermaphrodite</t>
  </si>
  <si>
    <t>PAW18</t>
  </si>
  <si>
    <t>PAW018</t>
  </si>
  <si>
    <t>BLADI</t>
  </si>
  <si>
    <t>Load EP</t>
  </si>
  <si>
    <t>PAW18D</t>
  </si>
  <si>
    <t>PAW018CD</t>
  </si>
  <si>
    <t>Load Blown</t>
  </si>
  <si>
    <t>PAW19</t>
  </si>
  <si>
    <t>PAW019</t>
  </si>
  <si>
    <t>EXCEP</t>
  </si>
  <si>
    <t>Burgers/The Punj</t>
  </si>
  <si>
    <t>PAW21L</t>
  </si>
  <si>
    <t>PAW021LP</t>
  </si>
  <si>
    <t>Debt Debt</t>
  </si>
  <si>
    <t>PAW23</t>
  </si>
  <si>
    <t>PAW023</t>
  </si>
  <si>
    <t>Alien In A Garba</t>
  </si>
  <si>
    <t>PAW24D</t>
  </si>
  <si>
    <t>PAW024CD</t>
  </si>
  <si>
    <t>DENTM</t>
  </si>
  <si>
    <t>The Good Feeling</t>
  </si>
  <si>
    <t>PAW24L</t>
  </si>
  <si>
    <t>PAW24</t>
  </si>
  <si>
    <t>PAW25</t>
  </si>
  <si>
    <t>REVGR</t>
  </si>
  <si>
    <t>Be Good To Earth</t>
  </si>
  <si>
    <t>PAW26D</t>
  </si>
  <si>
    <t>PAW026CD</t>
  </si>
  <si>
    <t>Repo</t>
  </si>
  <si>
    <t>PAW26L</t>
  </si>
  <si>
    <t>PAW026</t>
  </si>
  <si>
    <t>PAW27D</t>
  </si>
  <si>
    <t>PAW027CD</t>
  </si>
  <si>
    <t>PAW28L</t>
  </si>
  <si>
    <t>PAW028</t>
  </si>
  <si>
    <t>Black Beach</t>
  </si>
  <si>
    <t>PAW29L</t>
  </si>
  <si>
    <t>PAW029</t>
  </si>
  <si>
    <t>TICKF</t>
  </si>
  <si>
    <t>Hors D Oeuvres</t>
  </si>
  <si>
    <t>PAW31</t>
  </si>
  <si>
    <t>PAW031</t>
  </si>
  <si>
    <t>KRIAB</t>
  </si>
  <si>
    <t>Uterus Water</t>
  </si>
  <si>
    <t>PAW32D</t>
  </si>
  <si>
    <t>PAW032CD</t>
  </si>
  <si>
    <t>Presidence</t>
  </si>
  <si>
    <t>2D</t>
  </si>
  <si>
    <t>PAW33V</t>
  </si>
  <si>
    <t>PAW033</t>
  </si>
  <si>
    <t>PANDA</t>
  </si>
  <si>
    <t>Tomboy</t>
  </si>
  <si>
    <t>PAW34D</t>
  </si>
  <si>
    <t>PAW034CD</t>
  </si>
  <si>
    <t>Shadow Temple</t>
  </si>
  <si>
    <t>PAW34V</t>
  </si>
  <si>
    <t>PAW034LP</t>
  </si>
  <si>
    <t>PAW35D</t>
  </si>
  <si>
    <t>PAW035CD</t>
  </si>
  <si>
    <t>AVETA</t>
  </si>
  <si>
    <t>Down There</t>
  </si>
  <si>
    <t>PAW35V</t>
  </si>
  <si>
    <t>PAW035LP</t>
  </si>
  <si>
    <t>PAW37D</t>
  </si>
  <si>
    <t>PAW037CD</t>
  </si>
  <si>
    <t>Trust Now</t>
  </si>
  <si>
    <t>PAW37V</t>
  </si>
  <si>
    <t>PAW037</t>
  </si>
  <si>
    <t>PAW38V</t>
  </si>
  <si>
    <t>PAW038</t>
  </si>
  <si>
    <t>Fun</t>
  </si>
  <si>
    <t>PAW39V</t>
  </si>
  <si>
    <t>PAW039</t>
  </si>
  <si>
    <t>Tomboy LP Box Se</t>
  </si>
  <si>
    <t>4L</t>
  </si>
  <si>
    <t>PAW40D</t>
  </si>
  <si>
    <t>PAW040CD</t>
  </si>
  <si>
    <t>Do Things</t>
  </si>
  <si>
    <t>PAW40V</t>
  </si>
  <si>
    <t>PAW040LP</t>
  </si>
  <si>
    <t>PAW41D</t>
  </si>
  <si>
    <t>PAW041</t>
  </si>
  <si>
    <t>Top Ten Hits Of</t>
  </si>
  <si>
    <t>PAW41V</t>
  </si>
  <si>
    <t>PAW041LP</t>
  </si>
  <si>
    <t>PAW42D</t>
  </si>
  <si>
    <t>PAW042CD</t>
  </si>
  <si>
    <t>Warm Blanket</t>
  </si>
  <si>
    <t>PAW42V</t>
  </si>
  <si>
    <t>PAW042LP</t>
  </si>
  <si>
    <t>WXN</t>
  </si>
  <si>
    <t>WXN01D</t>
  </si>
  <si>
    <t>WIX01CD</t>
  </si>
  <si>
    <t>MELKB</t>
  </si>
  <si>
    <t>Nothing Valley</t>
  </si>
  <si>
    <t>WXN01V</t>
  </si>
  <si>
    <t>WIX01LP</t>
  </si>
  <si>
    <t>UTE</t>
  </si>
  <si>
    <t>UTE01D</t>
  </si>
  <si>
    <t>ACT001</t>
  </si>
  <si>
    <t>THEOG</t>
  </si>
  <si>
    <t>Theoretical Reco</t>
  </si>
  <si>
    <t>UTE03D</t>
  </si>
  <si>
    <t>ACT003</t>
  </si>
  <si>
    <t>METAU</t>
  </si>
  <si>
    <t>Anarchy In Paris</t>
  </si>
  <si>
    <t>UTE07D</t>
  </si>
  <si>
    <t>ACT007</t>
  </si>
  <si>
    <t>PREFE</t>
  </si>
  <si>
    <t>Amateur Wankers</t>
  </si>
  <si>
    <t>UTE08D</t>
  </si>
  <si>
    <t>ACT008CD</t>
  </si>
  <si>
    <t>IKEYA</t>
  </si>
  <si>
    <t>1980-82 Collecte</t>
  </si>
  <si>
    <t>UTE09D</t>
  </si>
  <si>
    <t>ACT009</t>
  </si>
  <si>
    <t>FIREE</t>
  </si>
  <si>
    <t>Hungry Beat</t>
  </si>
  <si>
    <t>UTE10D</t>
  </si>
  <si>
    <t>ACU010CD</t>
  </si>
  <si>
    <t>TLINE</t>
  </si>
  <si>
    <t>Memory Span</t>
  </si>
  <si>
    <t>UTE11D</t>
  </si>
  <si>
    <t>ACU011CD</t>
  </si>
  <si>
    <t>Flood Bank</t>
  </si>
  <si>
    <t>UTE12D</t>
  </si>
  <si>
    <t>ACU012CD</t>
  </si>
  <si>
    <t>METHD</t>
  </si>
  <si>
    <t>This Is Still It</t>
  </si>
  <si>
    <t>UTE13V</t>
  </si>
  <si>
    <t>ACU013</t>
  </si>
  <si>
    <t>DISCZ</t>
  </si>
  <si>
    <t>Drums Over Londo</t>
  </si>
  <si>
    <t>UTE14V</t>
  </si>
  <si>
    <t>ACU014</t>
  </si>
  <si>
    <t>HAPPR</t>
  </si>
  <si>
    <t>Return To Last C</t>
  </si>
  <si>
    <t>UTE15V</t>
  </si>
  <si>
    <t>ACU015</t>
  </si>
  <si>
    <t>TRYPE</t>
  </si>
  <si>
    <t>Music For Neighb</t>
  </si>
  <si>
    <t>UTE16D</t>
  </si>
  <si>
    <t>ACU016CD</t>
  </si>
  <si>
    <t>Hull Down</t>
  </si>
  <si>
    <t>UTE16V</t>
  </si>
  <si>
    <t>ACU016LP</t>
  </si>
  <si>
    <t>CAT.NO</t>
  </si>
  <si>
    <t>ARTIST</t>
  </si>
  <si>
    <t>TITLE</t>
  </si>
  <si>
    <t>FORMAT</t>
  </si>
  <si>
    <t>AMOUNT</t>
  </si>
  <si>
    <t>TOTAL</t>
  </si>
  <si>
    <t>EX. RATE</t>
  </si>
  <si>
    <t>MEL SHARE</t>
  </si>
  <si>
    <t>LABEL SHARE</t>
  </si>
  <si>
    <t>CAK065LP</t>
  </si>
  <si>
    <t>Class Actress</t>
  </si>
  <si>
    <t>CAK077LP</t>
  </si>
  <si>
    <t>Toro Y Moi</t>
  </si>
  <si>
    <t>Anything In Return</t>
  </si>
  <si>
    <t>2LP</t>
  </si>
  <si>
    <t>Greys</t>
  </si>
  <si>
    <t>Young Magic</t>
  </si>
  <si>
    <t>Dent May</t>
  </si>
  <si>
    <t>Across The Multiverse</t>
  </si>
  <si>
    <t>Palm</t>
  </si>
  <si>
    <t>Ed Schrader's Music Beat</t>
  </si>
  <si>
    <t>Speedy Ortiz</t>
  </si>
  <si>
    <t>The Beths</t>
  </si>
  <si>
    <t>Future Me Hates Me</t>
  </si>
  <si>
    <t>Avey Tare</t>
  </si>
  <si>
    <t>CAK087LP</t>
  </si>
  <si>
    <t>Cat No</t>
  </si>
  <si>
    <t>Artist</t>
  </si>
  <si>
    <t>Release</t>
  </si>
  <si>
    <t>Label</t>
  </si>
  <si>
    <t>Format</t>
  </si>
  <si>
    <t>Amount</t>
  </si>
  <si>
    <t>Unit Cost</t>
  </si>
  <si>
    <t>Exchange Rate</t>
  </si>
  <si>
    <t>MEL share</t>
  </si>
  <si>
    <t>Label share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</si>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</sst>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£-809]#,##0.00;[Red]&quot;-&quot;[$£-809]#,##0.00"/>
    <numFmt numFmtId="165" formatCode="d/m/yy"/>
    <numFmt numFmtId="166" formatCode="mmmm\-yy"/>
  </numFmts>
  <fonts count="18">
    <font>
      <sz val="12"/>
      <color theme="1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rgb="FF000000"/>
      <name val="Arial"/>
      <family val="2"/>
    </font>
    <font>
      <b/>
      <i/>
      <u/>
      <sz val="12"/>
      <color theme="1"/>
      <name val="Arial"/>
      <family val="2"/>
    </font>
    <font>
      <sz val="10"/>
      <color theme="1"/>
      <name val="Century-Schoolbook"/>
    </font>
    <font>
      <sz val="12"/>
      <color theme="1"/>
      <name val="Century-Schoolbook"/>
    </font>
    <font>
      <vertAlign val="superscript"/>
      <sz val="12"/>
      <color theme="1"/>
      <name val="Century-Schoolbook"/>
    </font>
    <font>
      <sz val="12"/>
      <color theme="1"/>
      <name val="Century Schoolbook"/>
      <family val="1"/>
    </font>
    <font>
      <vertAlign val="superscript"/>
      <sz val="12"/>
      <color theme="1"/>
      <name val="Arial"/>
      <family val="2"/>
    </font>
    <font>
      <b/>
      <sz val="10"/>
      <color theme="1"/>
      <name val="Century-Schoolbook"/>
    </font>
    <font>
      <b/>
      <sz val="36"/>
      <color theme="1"/>
      <name val="Century-Schoolbook"/>
    </font>
    <font>
      <b/>
      <sz val="18"/>
      <color theme="1"/>
      <name val="Century-Schoolbook"/>
    </font>
    <font>
      <b/>
      <sz val="12"/>
      <color theme="1"/>
      <name val="Century-Schoolbook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35353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9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1" fillId="0" borderId="0"/>
    <xf numFmtId="0" fontId="4" fillId="0" borderId="0"/>
    <xf numFmtId="164" fontId="4" fillId="0" borderId="0"/>
  </cellStyleXfs>
  <cellXfs count="58">
    <xf numFmtId="0" fontId="0" fillId="0" borderId="0" xfId="0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165" fontId="8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2" fontId="10" fillId="0" borderId="0" xfId="0" applyNumberFormat="1" applyFont="1"/>
    <xf numFmtId="0" fontId="6" fillId="0" borderId="0" xfId="0" applyFont="1" applyAlignment="1">
      <alignment horizontal="left"/>
    </xf>
    <xf numFmtId="2" fontId="6" fillId="0" borderId="0" xfId="0" applyNumberFormat="1" applyFont="1"/>
    <xf numFmtId="49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0" fontId="5" fillId="0" borderId="0" xfId="0" applyFont="1" applyFill="1"/>
    <xf numFmtId="0" fontId="6" fillId="0" borderId="1" xfId="0" applyFont="1" applyBorder="1"/>
    <xf numFmtId="2" fontId="6" fillId="0" borderId="1" xfId="0" applyNumberFormat="1" applyFont="1" applyBorder="1"/>
    <xf numFmtId="0" fontId="12" fillId="0" borderId="1" xfId="0" applyFont="1" applyBorder="1"/>
    <xf numFmtId="2" fontId="12" fillId="0" borderId="1" xfId="0" applyNumberFormat="1" applyFont="1" applyBorder="1"/>
    <xf numFmtId="0" fontId="13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0" fontId="14" fillId="0" borderId="0" xfId="0" applyFont="1"/>
    <xf numFmtId="0" fontId="14" fillId="0" borderId="1" xfId="0" applyFont="1" applyBorder="1" applyAlignment="1">
      <alignment horizontal="left"/>
    </xf>
    <xf numFmtId="165" fontId="0" fillId="0" borderId="0" xfId="0" applyNumberFormat="1"/>
    <xf numFmtId="2" fontId="0" fillId="0" borderId="0" xfId="0" applyNumberFormat="1"/>
    <xf numFmtId="2" fontId="15" fillId="0" borderId="0" xfId="0" applyNumberFormat="1" applyFont="1"/>
    <xf numFmtId="0" fontId="14" fillId="0" borderId="2" xfId="0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2" fontId="14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14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2" fontId="1" fillId="0" borderId="0" xfId="0" applyNumberFormat="1" applyFont="1" applyBorder="1" applyAlignment="1">
      <alignment horizontal="left"/>
    </xf>
    <xf numFmtId="2" fontId="14" fillId="0" borderId="0" xfId="0" applyNumberFormat="1" applyFont="1" applyBorder="1" applyAlignment="1">
      <alignment horizontal="left"/>
    </xf>
    <xf numFmtId="2" fontId="1" fillId="0" borderId="0" xfId="0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2" fontId="16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2" borderId="0" xfId="5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  <xf numFmtId="2" fontId="1" fillId="2" borderId="0" xfId="0" applyNumberFormat="1" applyFont="1" applyFill="1" applyBorder="1" applyAlignment="1">
      <alignment horizontal="left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5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/>
    </xf>
    <xf numFmtId="2" fontId="3" fillId="0" borderId="0" xfId="0" applyNumberFormat="1" applyFont="1" applyFill="1" applyAlignment="1">
      <alignment horizontal="left" wrapText="1"/>
    </xf>
    <xf numFmtId="2" fontId="3" fillId="0" borderId="0" xfId="0" applyNumberFormat="1" applyFont="1" applyFill="1" applyBorder="1" applyAlignment="1">
      <alignment horizontal="left"/>
    </xf>
    <xf numFmtId="2" fontId="3" fillId="0" borderId="2" xfId="0" applyNumberFormat="1" applyFont="1" applyFill="1" applyBorder="1" applyAlignment="1">
      <alignment horizontal="left"/>
    </xf>
    <xf numFmtId="2" fontId="16" fillId="0" borderId="2" xfId="0" applyNumberFormat="1" applyFont="1" applyFill="1" applyBorder="1" applyAlignment="1">
      <alignment horizontal="left"/>
    </xf>
    <xf numFmtId="2" fontId="14" fillId="0" borderId="0" xfId="0" applyNumberFormat="1" applyFont="1"/>
    <xf numFmtId="0" fontId="14" fillId="0" borderId="0" xfId="0" applyFont="1" applyAlignment="1">
      <alignment horizontal="left"/>
    </xf>
  </cellXfs>
  <cellStyles count="8">
    <cellStyle name="Excel_BuiltIn_Percent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4" xr:uid="{00000000-0005-0000-0000-000004000000}"/>
    <cellStyle name="Normal_Feuil1" xfId="5" xr:uid="{00000000-0005-0000-0000-000005000000}"/>
    <cellStyle name="Result" xfId="6" xr:uid="{00000000-0005-0000-0000-000007000000}"/>
    <cellStyle name="Result2" xfId="7" xr:uid="{00000000-0005-0000-0000-000008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__Anonymous_Sheet_DB__2" displayName="__Anonymous_Sheet_DB__2" ref="A1:K31" totalsRowShown="0">
  <autoFilter ref="A1:K31" xr:uid="{00000000-0009-0000-0100-000002000000}"/>
  <tableColumns count="11">
    <tableColumn id="1" xr3:uid="{00000000-0010-0000-0000-000001000000}" name="CAT.NO"/>
    <tableColumn id="2" xr3:uid="{00000000-0010-0000-0000-000002000000}" name="ARTIST"/>
    <tableColumn id="3" xr3:uid="{00000000-0010-0000-0000-000003000000}" name="TITLE"/>
    <tableColumn id="4" xr3:uid="{00000000-0010-0000-0000-000004000000}" name="FORMAT"/>
    <tableColumn id="6" xr3:uid="{00000000-0010-0000-0000-000006000000}" name="AMOUNT"/>
    <tableColumn id="5" xr3:uid="{45E96592-9CB4-714A-B574-69B0406326DD}" name="Column1" dataDxfId="0"/>
    <tableColumn id="7" xr3:uid="{00000000-0010-0000-0000-000007000000}" name="TOTAL"/>
    <tableColumn id="8" xr3:uid="{00000000-0010-0000-0000-000008000000}" name="EX. RATE"/>
    <tableColumn id="9" xr3:uid="{00000000-0010-0000-0000-000009000000}" name="£"/>
    <tableColumn id="10" xr3:uid="{00000000-0010-0000-0000-00000A000000}" name="MEL SHARE"/>
    <tableColumn id="11" xr3:uid="{00000000-0010-0000-0000-00000B000000}" name="LABEL SHAR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V44"/>
  <sheetViews>
    <sheetView topLeftCell="A9" workbookViewId="0"/>
  </sheetViews>
  <sheetFormatPr baseColWidth="10" defaultRowHeight="16"/>
  <cols>
    <col min="1" max="1" width="8" style="1" customWidth="1"/>
    <col min="2" max="2" width="27" style="1" customWidth="1"/>
    <col min="3" max="3" width="9" style="1" customWidth="1"/>
    <col min="4" max="4" width="3.7109375" style="1" customWidth="1"/>
    <col min="5" max="5" width="8.5703125" style="1" customWidth="1"/>
    <col min="6" max="6" width="3.28515625" style="1" customWidth="1"/>
    <col min="7" max="7" width="29.7109375" style="2" customWidth="1"/>
    <col min="8" max="256" width="9.28515625" style="1" customWidth="1"/>
    <col min="257" max="1024" width="12.28515625" customWidth="1"/>
  </cols>
  <sheetData>
    <row r="3" spans="2:9">
      <c r="B3" s="3" t="s">
        <v>0</v>
      </c>
    </row>
    <row r="4" spans="2:9">
      <c r="B4" s="3" t="s">
        <v>1</v>
      </c>
    </row>
    <row r="5" spans="2:9" ht="18">
      <c r="B5" s="3" t="s">
        <v>2</v>
      </c>
    </row>
    <row r="6" spans="2:9">
      <c r="B6" s="3" t="s">
        <v>3</v>
      </c>
    </row>
    <row r="7" spans="2:9">
      <c r="B7" s="3" t="s">
        <v>4</v>
      </c>
    </row>
    <row r="8" spans="2:9">
      <c r="B8" s="3" t="s">
        <v>5</v>
      </c>
    </row>
    <row r="9" spans="2:9">
      <c r="B9" s="3"/>
    </row>
    <row r="10" spans="2:9" ht="18">
      <c r="B10" s="4" t="s">
        <v>6</v>
      </c>
    </row>
    <row r="12" spans="2:9" s="5" customFormat="1" ht="45">
      <c r="B12" s="6" t="s">
        <v>7</v>
      </c>
      <c r="C12" s="7"/>
      <c r="D12" s="7"/>
      <c r="G12" s="8"/>
    </row>
    <row r="13" spans="2:9" s="5" customFormat="1" ht="13">
      <c r="B13" s="7"/>
      <c r="C13" s="7"/>
      <c r="D13" s="7"/>
      <c r="G13" s="8"/>
    </row>
    <row r="14" spans="2:9">
      <c r="B14" s="3" t="s">
        <v>8</v>
      </c>
      <c r="C14" s="3" t="s">
        <v>9</v>
      </c>
      <c r="D14" s="9"/>
      <c r="E14" s="3"/>
      <c r="F14" s="3"/>
      <c r="G14" s="10"/>
    </row>
    <row r="15" spans="2:9">
      <c r="B15" s="3" t="s">
        <v>10</v>
      </c>
      <c r="C15" s="11" t="s">
        <v>11</v>
      </c>
      <c r="D15" s="12"/>
      <c r="E15" s="3"/>
      <c r="F15" s="3"/>
      <c r="G15" s="10"/>
    </row>
    <row r="16" spans="2:9">
      <c r="B16" s="3" t="s">
        <v>12</v>
      </c>
      <c r="C16" s="9">
        <v>11</v>
      </c>
      <c r="D16" s="9"/>
      <c r="E16" s="3"/>
      <c r="F16" s="3"/>
      <c r="G16" s="10"/>
      <c r="I16"/>
    </row>
    <row r="17" spans="1:14">
      <c r="B17" s="3"/>
      <c r="C17" s="9"/>
      <c r="D17" s="9"/>
      <c r="E17" s="3"/>
      <c r="F17" s="3"/>
      <c r="G17" s="10"/>
    </row>
    <row r="18" spans="1:14">
      <c r="B18" s="3" t="s">
        <v>13</v>
      </c>
      <c r="C18" s="3"/>
      <c r="D18" s="3"/>
      <c r="E18" s="3"/>
      <c r="F18" s="3"/>
      <c r="G18" s="10"/>
      <c r="I18" s="13"/>
      <c r="J18" s="13"/>
      <c r="K18" s="13"/>
      <c r="L18" s="13"/>
      <c r="M18" s="13"/>
      <c r="N18" s="13"/>
    </row>
    <row r="19" spans="1:14">
      <c r="B19" s="3" t="s">
        <v>14</v>
      </c>
      <c r="C19" s="3"/>
      <c r="D19" s="3"/>
      <c r="E19" s="3"/>
      <c r="F19" s="3" t="s">
        <v>15</v>
      </c>
      <c r="G19" s="10">
        <f>'SRD sales'!Z212</f>
        <v>637.18799999999999</v>
      </c>
      <c r="I19" s="13"/>
      <c r="J19" s="13"/>
      <c r="K19" s="13"/>
      <c r="L19" s="13"/>
      <c r="M19" s="13"/>
      <c r="N19" s="13"/>
    </row>
    <row r="20" spans="1:14">
      <c r="B20" s="3" t="s">
        <v>16</v>
      </c>
      <c r="C20" s="3"/>
      <c r="D20" s="3"/>
      <c r="E20" s="3"/>
      <c r="F20" s="3" t="s">
        <v>15</v>
      </c>
      <c r="G20" s="10">
        <f>-G19/4</f>
        <v>-159.297</v>
      </c>
    </row>
    <row r="21" spans="1:14">
      <c r="B21" s="3" t="s">
        <v>17</v>
      </c>
      <c r="C21" s="3"/>
      <c r="D21" s="3"/>
      <c r="E21" s="3"/>
      <c r="F21" s="3" t="s">
        <v>15</v>
      </c>
      <c r="G21" s="10">
        <f>'Morr Music'!K31</f>
        <v>336.30480113954326</v>
      </c>
    </row>
    <row r="22" spans="1:14">
      <c r="B22" s="3" t="s">
        <v>18</v>
      </c>
      <c r="C22" s="3"/>
      <c r="D22" s="3"/>
      <c r="E22" s="3"/>
      <c r="F22" s="3" t="s">
        <v>15</v>
      </c>
      <c r="G22" s="10">
        <f>SUM(Labaleine!L15)</f>
        <v>0</v>
      </c>
    </row>
    <row r="23" spans="1:14">
      <c r="B23" s="3" t="s">
        <v>19</v>
      </c>
      <c r="C23" s="3"/>
      <c r="D23" s="3"/>
      <c r="E23" s="3"/>
      <c r="F23" s="3" t="s">
        <v>15</v>
      </c>
      <c r="G23" s="10" t="e">
        <f>#REF!</f>
        <v>#REF!</v>
      </c>
    </row>
    <row r="24" spans="1:14">
      <c r="B24" s="3" t="s">
        <v>20</v>
      </c>
      <c r="C24" s="3"/>
      <c r="D24" s="3"/>
      <c r="E24" s="3"/>
      <c r="F24" s="3" t="s">
        <v>15</v>
      </c>
      <c r="G24" s="10" t="e">
        <f>#REF!</f>
        <v>#REF!</v>
      </c>
    </row>
    <row r="25" spans="1:14">
      <c r="B25" s="3" t="s">
        <v>21</v>
      </c>
      <c r="C25" s="3"/>
      <c r="D25" s="3"/>
      <c r="E25" s="3"/>
      <c r="F25" s="3" t="s">
        <v>15</v>
      </c>
      <c r="G25" s="10" t="e">
        <f>#REF!</f>
        <v>#REF!</v>
      </c>
    </row>
    <row r="26" spans="1:14">
      <c r="B26" s="3" t="s">
        <v>22</v>
      </c>
      <c r="C26" s="3"/>
      <c r="D26" s="3"/>
      <c r="E26" s="3"/>
      <c r="F26" s="3" t="s">
        <v>15</v>
      </c>
      <c r="G26" s="10" t="e">
        <f>#REF!</f>
        <v>#REF!</v>
      </c>
    </row>
    <row r="27" spans="1:14">
      <c r="B27" s="3" t="s">
        <v>23</v>
      </c>
      <c r="C27" s="3"/>
      <c r="D27" s="3"/>
      <c r="E27" s="3"/>
      <c r="F27" s="3" t="s">
        <v>15</v>
      </c>
      <c r="G27" s="10" t="e">
        <f>#REF!</f>
        <v>#REF!</v>
      </c>
    </row>
    <row r="28" spans="1:14">
      <c r="B28" s="3" t="s">
        <v>24</v>
      </c>
      <c r="C28" s="3"/>
      <c r="D28" s="3"/>
      <c r="E28" s="3"/>
      <c r="F28" s="3" t="s">
        <v>15</v>
      </c>
      <c r="G28" s="10" t="e">
        <f>-(#REF!+#REF!)</f>
        <v>#REF!</v>
      </c>
    </row>
    <row r="29" spans="1:14">
      <c r="B29" s="3" t="s">
        <v>25</v>
      </c>
      <c r="C29" s="3"/>
      <c r="D29" s="3"/>
      <c r="E29" s="3"/>
      <c r="F29" s="3" t="s">
        <v>15</v>
      </c>
      <c r="G29" s="10">
        <v>485.63</v>
      </c>
    </row>
    <row r="30" spans="1:14">
      <c r="B30" s="14" t="s">
        <v>26</v>
      </c>
      <c r="C30" s="14"/>
      <c r="D30" s="14"/>
      <c r="E30" s="14"/>
      <c r="F30" s="14" t="s">
        <v>15</v>
      </c>
      <c r="G30" s="15" t="e">
        <f>SUM(G19:G29)</f>
        <v>#REF!</v>
      </c>
    </row>
    <row r="31" spans="1:14" s="3" customFormat="1" ht="23">
      <c r="A31" s="1"/>
      <c r="B31" s="16" t="s">
        <v>27</v>
      </c>
      <c r="C31" s="16"/>
      <c r="D31" s="16"/>
      <c r="E31" s="17"/>
      <c r="F31" s="16" t="s">
        <v>15</v>
      </c>
      <c r="G31" s="17" t="e">
        <f>SUM(G30)</f>
        <v>#REF!</v>
      </c>
    </row>
    <row r="32" spans="1:14">
      <c r="A32" s="3"/>
      <c r="B32" s="5"/>
      <c r="C32" s="5"/>
      <c r="D32" s="5"/>
      <c r="E32" s="8"/>
      <c r="F32" s="5"/>
      <c r="G32" s="8"/>
    </row>
    <row r="33" spans="1:7">
      <c r="B33" s="18" t="s">
        <v>28</v>
      </c>
      <c r="C33" s="3"/>
      <c r="D33" s="3"/>
      <c r="E33" s="3"/>
      <c r="F33" s="3"/>
      <c r="G33" s="3"/>
    </row>
    <row r="34" spans="1:7">
      <c r="B34" s="3" t="s">
        <v>14</v>
      </c>
      <c r="C34" s="3"/>
      <c r="D34" s="3"/>
      <c r="E34" s="3"/>
      <c r="F34" s="3" t="s">
        <v>15</v>
      </c>
      <c r="G34" s="10">
        <f>SUM('SRD sales'!Y1:Y210)</f>
        <v>145.33199999999994</v>
      </c>
    </row>
    <row r="35" spans="1:7">
      <c r="B35" s="3" t="s">
        <v>17</v>
      </c>
      <c r="C35" s="3"/>
      <c r="D35" s="3"/>
      <c r="E35" s="3"/>
      <c r="F35" s="3" t="s">
        <v>15</v>
      </c>
      <c r="G35" s="10">
        <f>'Morr Music'!J31</f>
        <v>116.09704067292071</v>
      </c>
    </row>
    <row r="36" spans="1:7">
      <c r="B36" s="3" t="s">
        <v>29</v>
      </c>
      <c r="C36" s="3"/>
      <c r="D36" s="3"/>
      <c r="E36" s="3"/>
      <c r="F36" s="3" t="s">
        <v>15</v>
      </c>
      <c r="G36" s="10">
        <f>SUM(Labaleine!K15)</f>
        <v>0</v>
      </c>
    </row>
    <row r="37" spans="1:7" s="5" customFormat="1">
      <c r="A37" s="1"/>
      <c r="B37" s="3" t="s">
        <v>19</v>
      </c>
      <c r="C37" s="3"/>
      <c r="D37" s="3"/>
      <c r="E37" s="3"/>
      <c r="F37" s="3" t="s">
        <v>15</v>
      </c>
      <c r="G37" s="10" t="e">
        <f>SUM(#REF!)</f>
        <v>#REF!</v>
      </c>
    </row>
    <row r="38" spans="1:7" s="5" customFormat="1">
      <c r="A38" s="1"/>
      <c r="B38" s="3" t="s">
        <v>20</v>
      </c>
      <c r="C38" s="3"/>
      <c r="D38" s="3"/>
      <c r="E38" s="3"/>
      <c r="F38" s="3" t="s">
        <v>15</v>
      </c>
      <c r="G38" s="10" t="e">
        <f>SUM(#REF!)</f>
        <v>#REF!</v>
      </c>
    </row>
    <row r="39" spans="1:7" s="5" customFormat="1">
      <c r="A39" s="1"/>
      <c r="B39" s="3" t="s">
        <v>21</v>
      </c>
      <c r="C39" s="3"/>
      <c r="D39" s="3"/>
      <c r="E39" s="3"/>
      <c r="F39" s="3" t="s">
        <v>15</v>
      </c>
      <c r="G39" s="10" t="e">
        <f>SUM(#REF!)</f>
        <v>#REF!</v>
      </c>
    </row>
    <row r="40" spans="1:7">
      <c r="A40" s="5"/>
      <c r="B40" s="3" t="s">
        <v>22</v>
      </c>
      <c r="C40" s="3"/>
      <c r="D40" s="3"/>
      <c r="E40" s="3"/>
      <c r="F40" s="3" t="s">
        <v>15</v>
      </c>
      <c r="G40" s="10" t="e">
        <f>SUM(#REF!)</f>
        <v>#REF!</v>
      </c>
    </row>
    <row r="41" spans="1:7">
      <c r="A41" s="5"/>
      <c r="B41" s="3" t="s">
        <v>30</v>
      </c>
      <c r="C41" s="3"/>
      <c r="D41" s="3"/>
      <c r="E41" s="3"/>
      <c r="F41" s="3" t="s">
        <v>15</v>
      </c>
      <c r="G41" s="10" t="e">
        <f>SUM(#REF!)</f>
        <v>#REF!</v>
      </c>
    </row>
    <row r="42" spans="1:7">
      <c r="B42" s="3" t="s">
        <v>31</v>
      </c>
      <c r="C42" s="3"/>
      <c r="D42" s="3"/>
      <c r="E42" s="3"/>
      <c r="F42" s="3" t="s">
        <v>15</v>
      </c>
      <c r="G42" s="19" t="e">
        <f>SUM(G34:G41)</f>
        <v>#REF!</v>
      </c>
    </row>
    <row r="43" spans="1:7">
      <c r="B43" s="3"/>
      <c r="C43" s="3"/>
      <c r="D43" s="3"/>
      <c r="E43" s="3"/>
      <c r="F43" s="3"/>
      <c r="G43" s="10"/>
    </row>
    <row r="44" spans="1:7">
      <c r="B44" s="3"/>
      <c r="C44" s="3"/>
      <c r="D44" s="3"/>
      <c r="E44" s="3"/>
      <c r="F44" s="3"/>
      <c r="G44" s="10"/>
    </row>
  </sheetData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212"/>
  <sheetViews>
    <sheetView topLeftCell="J132" workbookViewId="0"/>
  </sheetViews>
  <sheetFormatPr baseColWidth="10" defaultRowHeight="16"/>
  <cols>
    <col min="1" max="1" width="9.28515625" customWidth="1"/>
    <col min="2" max="2" width="13.7109375" customWidth="1"/>
    <col min="3" max="3" width="16.140625" customWidth="1"/>
    <col min="4" max="4" width="24.140625" customWidth="1"/>
    <col min="5" max="5" width="8.42578125" customWidth="1"/>
    <col min="6" max="6" width="14.42578125" customWidth="1"/>
    <col min="7" max="23" width="9.28515625" customWidth="1"/>
    <col min="24" max="24" width="12.42578125" customWidth="1"/>
    <col min="25" max="256" width="9.28515625" customWidth="1"/>
    <col min="257" max="1024" width="12.28515625" customWidth="1"/>
  </cols>
  <sheetData>
    <row r="1" spans="1:27" s="21" customFormat="1">
      <c r="A1" t="s">
        <v>32</v>
      </c>
      <c r="B1" t="s">
        <v>33</v>
      </c>
      <c r="C1" t="s">
        <v>34</v>
      </c>
      <c r="D1"/>
      <c r="E1"/>
      <c r="F1"/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39</v>
      </c>
      <c r="R1" t="s">
        <v>45</v>
      </c>
      <c r="S1" t="s">
        <v>46</v>
      </c>
      <c r="T1" t="s">
        <v>47</v>
      </c>
      <c r="U1" t="s">
        <v>48</v>
      </c>
      <c r="V1" t="s">
        <v>49</v>
      </c>
      <c r="W1" t="s">
        <v>50</v>
      </c>
      <c r="X1" t="s">
        <v>51</v>
      </c>
      <c r="Y1" t="s">
        <v>52</v>
      </c>
      <c r="Z1" t="s">
        <v>53</v>
      </c>
      <c r="AA1" s="20"/>
    </row>
    <row r="2" spans="1:27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>
        <v>6.95</v>
      </c>
      <c r="H2">
        <v>6.95</v>
      </c>
      <c r="J2">
        <v>0</v>
      </c>
      <c r="K2">
        <v>0</v>
      </c>
      <c r="L2">
        <v>0</v>
      </c>
      <c r="M2">
        <v>679</v>
      </c>
      <c r="O2">
        <v>0</v>
      </c>
      <c r="P2">
        <v>191</v>
      </c>
      <c r="Q2">
        <v>2</v>
      </c>
      <c r="R2">
        <v>98</v>
      </c>
      <c r="S2">
        <v>0</v>
      </c>
      <c r="T2">
        <v>388</v>
      </c>
      <c r="U2">
        <v>339</v>
      </c>
      <c r="V2" t="s">
        <v>60</v>
      </c>
      <c r="W2">
        <v>49</v>
      </c>
      <c r="Y2">
        <f t="shared" ref="Y2:Y19" si="0">X2*0.18</f>
        <v>0</v>
      </c>
      <c r="Z2">
        <f t="shared" ref="Z2:Z65" si="1">X2-Y2</f>
        <v>0</v>
      </c>
    </row>
    <row r="3" spans="1:27">
      <c r="A3" t="s">
        <v>54</v>
      </c>
      <c r="B3" t="s">
        <v>61</v>
      </c>
      <c r="C3" t="s">
        <v>62</v>
      </c>
      <c r="D3" t="s">
        <v>57</v>
      </c>
      <c r="E3" t="s">
        <v>58</v>
      </c>
      <c r="F3" t="s">
        <v>63</v>
      </c>
      <c r="G3">
        <v>8.9499999999999993</v>
      </c>
      <c r="H3">
        <v>8.9499999999999993</v>
      </c>
      <c r="J3">
        <v>0</v>
      </c>
      <c r="K3">
        <v>0</v>
      </c>
      <c r="L3">
        <v>1</v>
      </c>
      <c r="M3">
        <v>636</v>
      </c>
      <c r="O3">
        <v>0</v>
      </c>
      <c r="P3">
        <v>270</v>
      </c>
      <c r="Q3">
        <v>2</v>
      </c>
      <c r="R3">
        <v>1</v>
      </c>
      <c r="S3">
        <v>0</v>
      </c>
      <c r="T3">
        <v>363</v>
      </c>
      <c r="U3">
        <v>345</v>
      </c>
      <c r="V3" t="s">
        <v>60</v>
      </c>
      <c r="W3">
        <v>17</v>
      </c>
      <c r="X3">
        <v>7.34</v>
      </c>
      <c r="Y3">
        <f t="shared" si="0"/>
        <v>1.3211999999999999</v>
      </c>
      <c r="Z3">
        <f t="shared" si="1"/>
        <v>6.0187999999999997</v>
      </c>
    </row>
    <row r="4" spans="1:27">
      <c r="A4" t="s">
        <v>54</v>
      </c>
      <c r="B4" t="s">
        <v>64</v>
      </c>
      <c r="C4" t="s">
        <v>65</v>
      </c>
      <c r="D4" t="s">
        <v>66</v>
      </c>
      <c r="E4" t="s">
        <v>67</v>
      </c>
      <c r="F4" t="s">
        <v>59</v>
      </c>
      <c r="G4">
        <v>5.95</v>
      </c>
      <c r="H4">
        <v>5.95</v>
      </c>
      <c r="J4">
        <v>0</v>
      </c>
      <c r="K4">
        <v>0</v>
      </c>
      <c r="L4">
        <v>0</v>
      </c>
      <c r="M4">
        <v>340</v>
      </c>
      <c r="O4">
        <v>0</v>
      </c>
      <c r="P4">
        <v>59</v>
      </c>
      <c r="Q4">
        <v>2</v>
      </c>
      <c r="R4">
        <v>5</v>
      </c>
      <c r="S4">
        <v>0</v>
      </c>
      <c r="T4">
        <v>274</v>
      </c>
      <c r="U4">
        <v>242</v>
      </c>
      <c r="V4" t="s">
        <v>60</v>
      </c>
      <c r="W4">
        <v>32</v>
      </c>
      <c r="Y4">
        <f t="shared" si="0"/>
        <v>0</v>
      </c>
      <c r="Z4">
        <f t="shared" si="1"/>
        <v>0</v>
      </c>
    </row>
    <row r="5" spans="1:27">
      <c r="A5" t="s">
        <v>54</v>
      </c>
      <c r="B5" t="s">
        <v>68</v>
      </c>
      <c r="C5" t="s">
        <v>69</v>
      </c>
      <c r="D5" t="s">
        <v>66</v>
      </c>
      <c r="E5" t="s">
        <v>67</v>
      </c>
      <c r="F5" t="s">
        <v>63</v>
      </c>
      <c r="G5">
        <v>8.9499999999999993</v>
      </c>
      <c r="H5">
        <v>8.9499999999999993</v>
      </c>
      <c r="J5">
        <v>0</v>
      </c>
      <c r="K5">
        <v>0</v>
      </c>
      <c r="L5">
        <v>0</v>
      </c>
      <c r="M5">
        <v>93</v>
      </c>
      <c r="O5">
        <v>0</v>
      </c>
      <c r="P5">
        <v>41</v>
      </c>
      <c r="Q5">
        <v>0</v>
      </c>
      <c r="R5">
        <v>0</v>
      </c>
      <c r="S5">
        <v>0</v>
      </c>
      <c r="T5">
        <v>52</v>
      </c>
      <c r="U5">
        <v>39</v>
      </c>
      <c r="V5" t="s">
        <v>60</v>
      </c>
      <c r="W5">
        <v>13</v>
      </c>
      <c r="Y5">
        <f t="shared" si="0"/>
        <v>0</v>
      </c>
      <c r="Z5">
        <f t="shared" si="1"/>
        <v>0</v>
      </c>
    </row>
    <row r="6" spans="1:27">
      <c r="A6" t="s">
        <v>54</v>
      </c>
      <c r="B6" t="s">
        <v>70</v>
      </c>
      <c r="C6" t="s">
        <v>71</v>
      </c>
      <c r="D6" t="s">
        <v>72</v>
      </c>
      <c r="E6" t="s">
        <v>73</v>
      </c>
      <c r="F6" t="s">
        <v>59</v>
      </c>
      <c r="G6">
        <v>6.95</v>
      </c>
      <c r="H6">
        <v>6.95</v>
      </c>
      <c r="J6">
        <v>0</v>
      </c>
      <c r="K6">
        <v>0</v>
      </c>
      <c r="L6">
        <v>1</v>
      </c>
      <c r="M6">
        <v>545</v>
      </c>
      <c r="O6">
        <v>0</v>
      </c>
      <c r="P6">
        <v>133</v>
      </c>
      <c r="Q6">
        <v>1</v>
      </c>
      <c r="R6">
        <v>0</v>
      </c>
      <c r="S6">
        <v>0</v>
      </c>
      <c r="T6">
        <v>411</v>
      </c>
      <c r="U6">
        <v>397</v>
      </c>
      <c r="V6" t="s">
        <v>60</v>
      </c>
      <c r="W6">
        <v>13</v>
      </c>
      <c r="X6">
        <v>3.99</v>
      </c>
      <c r="Y6">
        <f t="shared" si="0"/>
        <v>0.71820000000000006</v>
      </c>
      <c r="Z6">
        <f t="shared" si="1"/>
        <v>3.2718000000000003</v>
      </c>
    </row>
    <row r="7" spans="1:27">
      <c r="A7" t="s">
        <v>54</v>
      </c>
      <c r="B7" t="s">
        <v>74</v>
      </c>
      <c r="C7" t="s">
        <v>75</v>
      </c>
      <c r="D7" t="s">
        <v>72</v>
      </c>
      <c r="E7" t="s">
        <v>73</v>
      </c>
      <c r="F7" t="s">
        <v>63</v>
      </c>
      <c r="G7">
        <v>10.95</v>
      </c>
      <c r="H7">
        <v>10.95</v>
      </c>
      <c r="J7">
        <v>0</v>
      </c>
      <c r="K7">
        <v>0</v>
      </c>
      <c r="L7">
        <v>0</v>
      </c>
      <c r="M7">
        <v>168</v>
      </c>
      <c r="O7">
        <v>0</v>
      </c>
      <c r="P7">
        <v>144</v>
      </c>
      <c r="Q7">
        <v>0</v>
      </c>
      <c r="R7">
        <v>0</v>
      </c>
      <c r="S7">
        <v>0</v>
      </c>
      <c r="T7">
        <v>24</v>
      </c>
      <c r="U7">
        <v>12</v>
      </c>
      <c r="V7" t="s">
        <v>60</v>
      </c>
      <c r="W7">
        <v>11</v>
      </c>
      <c r="Y7">
        <f t="shared" si="0"/>
        <v>0</v>
      </c>
      <c r="Z7">
        <f t="shared" si="1"/>
        <v>0</v>
      </c>
    </row>
    <row r="8" spans="1:27">
      <c r="A8" t="s">
        <v>54</v>
      </c>
      <c r="B8" t="s">
        <v>76</v>
      </c>
      <c r="C8" t="s">
        <v>77</v>
      </c>
      <c r="D8" t="s">
        <v>72</v>
      </c>
      <c r="E8" t="s">
        <v>78</v>
      </c>
      <c r="F8" t="s">
        <v>63</v>
      </c>
      <c r="G8">
        <v>9.99</v>
      </c>
      <c r="H8">
        <v>9.99</v>
      </c>
      <c r="J8">
        <v>0</v>
      </c>
      <c r="K8">
        <v>0</v>
      </c>
      <c r="L8">
        <v>0</v>
      </c>
      <c r="M8">
        <v>85</v>
      </c>
      <c r="O8">
        <v>0</v>
      </c>
      <c r="P8">
        <v>35</v>
      </c>
      <c r="Q8">
        <v>1</v>
      </c>
      <c r="R8">
        <v>0</v>
      </c>
      <c r="S8">
        <v>0</v>
      </c>
      <c r="T8">
        <v>49</v>
      </c>
      <c r="U8">
        <v>35</v>
      </c>
      <c r="V8" t="s">
        <v>60</v>
      </c>
      <c r="W8">
        <v>14</v>
      </c>
      <c r="Y8">
        <f t="shared" si="0"/>
        <v>0</v>
      </c>
      <c r="Z8">
        <f t="shared" si="1"/>
        <v>0</v>
      </c>
    </row>
    <row r="9" spans="1:27">
      <c r="A9" t="s">
        <v>54</v>
      </c>
      <c r="B9" t="s">
        <v>79</v>
      </c>
      <c r="C9" t="s">
        <v>80</v>
      </c>
      <c r="D9" t="s">
        <v>72</v>
      </c>
      <c r="E9" t="s">
        <v>78</v>
      </c>
      <c r="F9" t="s">
        <v>63</v>
      </c>
      <c r="G9">
        <v>11.99</v>
      </c>
      <c r="H9">
        <v>11.99</v>
      </c>
      <c r="J9">
        <v>0</v>
      </c>
      <c r="K9">
        <v>0</v>
      </c>
      <c r="L9">
        <v>0</v>
      </c>
      <c r="M9">
        <v>89</v>
      </c>
      <c r="O9">
        <v>0</v>
      </c>
      <c r="P9">
        <v>61</v>
      </c>
      <c r="Q9">
        <v>0</v>
      </c>
      <c r="R9">
        <v>0</v>
      </c>
      <c r="S9">
        <v>0</v>
      </c>
      <c r="T9">
        <v>28</v>
      </c>
      <c r="U9">
        <v>24</v>
      </c>
      <c r="V9" t="s">
        <v>60</v>
      </c>
      <c r="W9">
        <v>1</v>
      </c>
      <c r="Y9">
        <f t="shared" si="0"/>
        <v>0</v>
      </c>
      <c r="Z9">
        <f t="shared" si="1"/>
        <v>0</v>
      </c>
    </row>
    <row r="10" spans="1:27">
      <c r="A10" t="s">
        <v>54</v>
      </c>
      <c r="B10" t="s">
        <v>81</v>
      </c>
      <c r="C10" t="s">
        <v>82</v>
      </c>
      <c r="D10" t="s">
        <v>83</v>
      </c>
      <c r="E10" t="s">
        <v>84</v>
      </c>
      <c r="F10" t="s">
        <v>59</v>
      </c>
      <c r="G10">
        <v>5.95</v>
      </c>
      <c r="H10">
        <v>5.95</v>
      </c>
      <c r="J10">
        <v>0</v>
      </c>
      <c r="K10">
        <v>0</v>
      </c>
      <c r="L10">
        <v>3</v>
      </c>
      <c r="M10">
        <v>825</v>
      </c>
      <c r="O10">
        <v>0</v>
      </c>
      <c r="P10">
        <v>123</v>
      </c>
      <c r="Q10">
        <v>1</v>
      </c>
      <c r="R10">
        <v>3</v>
      </c>
      <c r="S10">
        <v>0</v>
      </c>
      <c r="T10">
        <v>698</v>
      </c>
      <c r="U10">
        <v>646</v>
      </c>
      <c r="V10" t="s">
        <v>60</v>
      </c>
      <c r="W10">
        <v>44</v>
      </c>
      <c r="X10">
        <v>12.7</v>
      </c>
      <c r="Y10">
        <f t="shared" si="0"/>
        <v>2.2859999999999996</v>
      </c>
      <c r="Z10">
        <f t="shared" si="1"/>
        <v>10.414</v>
      </c>
    </row>
    <row r="11" spans="1:27">
      <c r="A11" t="s">
        <v>54</v>
      </c>
      <c r="B11" t="s">
        <v>85</v>
      </c>
      <c r="C11" t="s">
        <v>86</v>
      </c>
      <c r="D11" t="s">
        <v>83</v>
      </c>
      <c r="E11" t="s">
        <v>84</v>
      </c>
      <c r="F11" t="s">
        <v>63</v>
      </c>
      <c r="G11">
        <v>9.99</v>
      </c>
      <c r="H11">
        <v>9.99</v>
      </c>
      <c r="J11">
        <v>0</v>
      </c>
      <c r="K11">
        <v>0</v>
      </c>
      <c r="L11">
        <v>4</v>
      </c>
      <c r="M11">
        <v>171</v>
      </c>
      <c r="O11">
        <v>0</v>
      </c>
      <c r="P11">
        <v>150</v>
      </c>
      <c r="Q11">
        <v>1</v>
      </c>
      <c r="R11">
        <v>0</v>
      </c>
      <c r="S11">
        <v>0</v>
      </c>
      <c r="T11">
        <v>20</v>
      </c>
      <c r="U11">
        <v>3</v>
      </c>
      <c r="V11" t="s">
        <v>60</v>
      </c>
      <c r="W11">
        <v>13</v>
      </c>
      <c r="X11">
        <v>27.84</v>
      </c>
      <c r="Y11">
        <f t="shared" si="0"/>
        <v>5.0111999999999997</v>
      </c>
      <c r="Z11">
        <f t="shared" si="1"/>
        <v>22.828800000000001</v>
      </c>
    </row>
    <row r="12" spans="1:27">
      <c r="A12" t="s">
        <v>54</v>
      </c>
      <c r="B12" t="s">
        <v>87</v>
      </c>
      <c r="C12" t="s">
        <v>88</v>
      </c>
      <c r="D12" t="s">
        <v>89</v>
      </c>
      <c r="E12" t="s">
        <v>90</v>
      </c>
      <c r="F12" t="s">
        <v>59</v>
      </c>
      <c r="G12">
        <v>6.99</v>
      </c>
      <c r="H12">
        <v>6.99</v>
      </c>
      <c r="J12">
        <v>0</v>
      </c>
      <c r="K12">
        <v>0</v>
      </c>
      <c r="L12">
        <v>1</v>
      </c>
      <c r="M12">
        <v>485</v>
      </c>
      <c r="O12">
        <v>0</v>
      </c>
      <c r="P12">
        <v>73</v>
      </c>
      <c r="Q12">
        <v>1</v>
      </c>
      <c r="R12">
        <v>6</v>
      </c>
      <c r="S12">
        <v>0</v>
      </c>
      <c r="T12">
        <v>405</v>
      </c>
      <c r="U12">
        <v>363</v>
      </c>
      <c r="V12" t="s">
        <v>60</v>
      </c>
      <c r="W12">
        <v>39</v>
      </c>
      <c r="X12">
        <v>4.01</v>
      </c>
      <c r="Y12">
        <f t="shared" si="0"/>
        <v>0.72179999999999989</v>
      </c>
      <c r="Z12">
        <f t="shared" si="1"/>
        <v>3.2881999999999998</v>
      </c>
    </row>
    <row r="13" spans="1:27">
      <c r="A13" t="s">
        <v>54</v>
      </c>
      <c r="B13" t="s">
        <v>91</v>
      </c>
      <c r="C13" t="s">
        <v>92</v>
      </c>
      <c r="D13" t="s">
        <v>89</v>
      </c>
      <c r="E13" t="s">
        <v>90</v>
      </c>
      <c r="F13" t="s">
        <v>63</v>
      </c>
      <c r="G13">
        <v>9.99</v>
      </c>
      <c r="H13">
        <v>9.99</v>
      </c>
      <c r="J13">
        <v>0</v>
      </c>
      <c r="K13">
        <v>0</v>
      </c>
      <c r="L13">
        <v>0</v>
      </c>
      <c r="M13">
        <v>176</v>
      </c>
      <c r="O13">
        <v>0</v>
      </c>
      <c r="P13">
        <v>39</v>
      </c>
      <c r="Q13">
        <v>0</v>
      </c>
      <c r="R13">
        <v>0</v>
      </c>
      <c r="S13">
        <v>0</v>
      </c>
      <c r="T13">
        <v>137</v>
      </c>
      <c r="U13">
        <v>110</v>
      </c>
      <c r="V13" t="s">
        <v>60</v>
      </c>
      <c r="W13">
        <v>26</v>
      </c>
      <c r="Y13">
        <f t="shared" si="0"/>
        <v>0</v>
      </c>
      <c r="Z13">
        <f t="shared" si="1"/>
        <v>0</v>
      </c>
    </row>
    <row r="14" spans="1:27">
      <c r="A14" t="s">
        <v>54</v>
      </c>
      <c r="B14" t="s">
        <v>93</v>
      </c>
      <c r="C14" t="s">
        <v>94</v>
      </c>
      <c r="D14" t="s">
        <v>95</v>
      </c>
      <c r="E14" t="s">
        <v>96</v>
      </c>
      <c r="F14" t="s">
        <v>59</v>
      </c>
      <c r="G14">
        <v>6.99</v>
      </c>
      <c r="H14">
        <v>6.99</v>
      </c>
      <c r="J14">
        <v>0</v>
      </c>
      <c r="K14">
        <v>0</v>
      </c>
      <c r="L14">
        <v>1</v>
      </c>
      <c r="M14">
        <v>115</v>
      </c>
      <c r="O14">
        <v>0</v>
      </c>
      <c r="P14">
        <v>34</v>
      </c>
      <c r="Q14">
        <v>1</v>
      </c>
      <c r="R14">
        <v>0</v>
      </c>
      <c r="S14">
        <v>0</v>
      </c>
      <c r="T14">
        <v>80</v>
      </c>
      <c r="U14">
        <v>12</v>
      </c>
      <c r="V14" t="s">
        <v>60</v>
      </c>
      <c r="W14">
        <v>52</v>
      </c>
      <c r="X14">
        <v>4.01</v>
      </c>
      <c r="Y14">
        <f t="shared" si="0"/>
        <v>0.72179999999999989</v>
      </c>
      <c r="Z14">
        <f t="shared" si="1"/>
        <v>3.2881999999999998</v>
      </c>
    </row>
    <row r="15" spans="1:27">
      <c r="A15" t="s">
        <v>54</v>
      </c>
      <c r="B15" t="s">
        <v>97</v>
      </c>
      <c r="C15" t="s">
        <v>98</v>
      </c>
      <c r="D15" t="s">
        <v>95</v>
      </c>
      <c r="E15" t="s">
        <v>96</v>
      </c>
      <c r="F15" t="s">
        <v>63</v>
      </c>
      <c r="G15">
        <v>9.99</v>
      </c>
      <c r="H15">
        <v>9.99</v>
      </c>
      <c r="J15">
        <v>0</v>
      </c>
      <c r="K15">
        <v>0</v>
      </c>
      <c r="L15">
        <v>5</v>
      </c>
      <c r="M15">
        <v>345</v>
      </c>
      <c r="O15">
        <v>0</v>
      </c>
      <c r="P15">
        <v>57</v>
      </c>
      <c r="Q15">
        <v>0</v>
      </c>
      <c r="R15">
        <v>0</v>
      </c>
      <c r="S15">
        <v>0</v>
      </c>
      <c r="T15">
        <v>288</v>
      </c>
      <c r="U15">
        <v>196</v>
      </c>
      <c r="V15" t="s">
        <v>60</v>
      </c>
      <c r="W15">
        <v>61</v>
      </c>
      <c r="X15">
        <v>36.03</v>
      </c>
      <c r="Y15">
        <f t="shared" si="0"/>
        <v>6.4854000000000003</v>
      </c>
      <c r="Z15">
        <f t="shared" si="1"/>
        <v>29.544600000000003</v>
      </c>
    </row>
    <row r="16" spans="1:27">
      <c r="A16" t="s">
        <v>54</v>
      </c>
      <c r="B16" t="s">
        <v>99</v>
      </c>
      <c r="C16" t="s">
        <v>100</v>
      </c>
      <c r="D16" t="s">
        <v>101</v>
      </c>
      <c r="E16" t="s">
        <v>102</v>
      </c>
      <c r="F16" t="s">
        <v>59</v>
      </c>
      <c r="G16">
        <v>6.99</v>
      </c>
      <c r="H16">
        <v>6.99</v>
      </c>
      <c r="J16">
        <v>0</v>
      </c>
      <c r="K16">
        <v>0</v>
      </c>
      <c r="L16">
        <v>2</v>
      </c>
      <c r="M16">
        <v>195</v>
      </c>
      <c r="O16">
        <v>0</v>
      </c>
      <c r="P16">
        <v>66</v>
      </c>
      <c r="Q16">
        <v>1</v>
      </c>
      <c r="R16">
        <v>0</v>
      </c>
      <c r="S16">
        <v>0</v>
      </c>
      <c r="T16">
        <v>128</v>
      </c>
      <c r="U16">
        <v>59</v>
      </c>
      <c r="V16" t="s">
        <v>60</v>
      </c>
      <c r="W16">
        <v>52</v>
      </c>
      <c r="X16">
        <v>8.02</v>
      </c>
      <c r="Y16">
        <f t="shared" si="0"/>
        <v>1.4435999999999998</v>
      </c>
      <c r="Z16">
        <f t="shared" si="1"/>
        <v>6.5763999999999996</v>
      </c>
    </row>
    <row r="17" spans="1:26">
      <c r="A17" t="s">
        <v>54</v>
      </c>
      <c r="B17" t="s">
        <v>103</v>
      </c>
      <c r="C17" t="s">
        <v>104</v>
      </c>
      <c r="D17" t="s">
        <v>101</v>
      </c>
      <c r="E17" t="s">
        <v>102</v>
      </c>
      <c r="F17" t="s">
        <v>63</v>
      </c>
      <c r="G17">
        <v>9.99</v>
      </c>
      <c r="H17">
        <v>9.99</v>
      </c>
      <c r="J17">
        <v>0</v>
      </c>
      <c r="K17">
        <v>0</v>
      </c>
      <c r="L17">
        <v>1</v>
      </c>
      <c r="M17">
        <v>146</v>
      </c>
      <c r="O17">
        <v>0</v>
      </c>
      <c r="P17">
        <v>41</v>
      </c>
      <c r="Q17">
        <v>0</v>
      </c>
      <c r="R17">
        <v>0</v>
      </c>
      <c r="S17">
        <v>0</v>
      </c>
      <c r="T17">
        <v>105</v>
      </c>
      <c r="U17">
        <v>67</v>
      </c>
      <c r="V17" t="s">
        <v>60</v>
      </c>
      <c r="W17">
        <v>31</v>
      </c>
      <c r="X17">
        <v>6.96</v>
      </c>
      <c r="Y17">
        <f t="shared" si="0"/>
        <v>1.2527999999999999</v>
      </c>
      <c r="Z17">
        <f t="shared" si="1"/>
        <v>5.7072000000000003</v>
      </c>
    </row>
    <row r="18" spans="1:26">
      <c r="A18" t="s">
        <v>105</v>
      </c>
      <c r="B18" t="s">
        <v>106</v>
      </c>
      <c r="C18" t="s">
        <v>107</v>
      </c>
      <c r="D18" t="s">
        <v>108</v>
      </c>
      <c r="E18" t="s">
        <v>109</v>
      </c>
      <c r="F18" t="s">
        <v>63</v>
      </c>
      <c r="G18">
        <v>8.9499999999999993</v>
      </c>
      <c r="H18">
        <v>8.9499999999999993</v>
      </c>
      <c r="J18">
        <v>0</v>
      </c>
      <c r="K18">
        <v>0</v>
      </c>
      <c r="L18">
        <v>0</v>
      </c>
      <c r="M18">
        <v>54</v>
      </c>
      <c r="O18">
        <v>0</v>
      </c>
      <c r="P18">
        <v>15</v>
      </c>
      <c r="Q18">
        <v>0</v>
      </c>
      <c r="R18">
        <v>0</v>
      </c>
      <c r="S18">
        <v>0</v>
      </c>
      <c r="T18">
        <v>39</v>
      </c>
      <c r="U18">
        <v>28</v>
      </c>
      <c r="V18" t="s">
        <v>60</v>
      </c>
      <c r="W18">
        <v>11</v>
      </c>
      <c r="Y18">
        <f t="shared" si="0"/>
        <v>0</v>
      </c>
      <c r="Z18">
        <f t="shared" si="1"/>
        <v>0</v>
      </c>
    </row>
    <row r="19" spans="1:26">
      <c r="A19" t="s">
        <v>105</v>
      </c>
      <c r="B19" t="s">
        <v>110</v>
      </c>
      <c r="C19" t="s">
        <v>111</v>
      </c>
      <c r="D19" t="s">
        <v>112</v>
      </c>
      <c r="E19" t="s">
        <v>113</v>
      </c>
      <c r="F19" t="s">
        <v>59</v>
      </c>
      <c r="G19">
        <v>6.95</v>
      </c>
      <c r="H19">
        <v>6.95</v>
      </c>
      <c r="J19">
        <v>0</v>
      </c>
      <c r="K19">
        <v>0</v>
      </c>
      <c r="L19">
        <v>0</v>
      </c>
      <c r="M19">
        <v>2292</v>
      </c>
      <c r="O19">
        <v>0</v>
      </c>
      <c r="P19">
        <v>1040</v>
      </c>
      <c r="Q19">
        <v>56</v>
      </c>
      <c r="R19">
        <v>62</v>
      </c>
      <c r="S19">
        <v>0</v>
      </c>
      <c r="T19">
        <v>1134</v>
      </c>
      <c r="U19">
        <v>1128</v>
      </c>
      <c r="V19" t="s">
        <v>60</v>
      </c>
      <c r="W19">
        <v>6</v>
      </c>
      <c r="Y19">
        <f t="shared" si="0"/>
        <v>0</v>
      </c>
      <c r="Z19">
        <f t="shared" si="1"/>
        <v>0</v>
      </c>
    </row>
    <row r="20" spans="1:26">
      <c r="A20" t="s">
        <v>105</v>
      </c>
      <c r="B20" t="s">
        <v>114</v>
      </c>
      <c r="C20" t="s">
        <v>115</v>
      </c>
      <c r="D20" t="s">
        <v>112</v>
      </c>
      <c r="E20" t="s">
        <v>113</v>
      </c>
      <c r="F20" t="s">
        <v>63</v>
      </c>
      <c r="G20">
        <v>8.9499999999999993</v>
      </c>
      <c r="H20">
        <v>8.9499999999999993</v>
      </c>
      <c r="J20">
        <v>0</v>
      </c>
      <c r="K20">
        <v>0</v>
      </c>
      <c r="L20">
        <v>-1</v>
      </c>
      <c r="M20">
        <v>945</v>
      </c>
      <c r="O20">
        <v>0</v>
      </c>
      <c r="P20">
        <v>691</v>
      </c>
      <c r="Q20">
        <v>2</v>
      </c>
      <c r="R20">
        <v>1</v>
      </c>
      <c r="S20">
        <v>0</v>
      </c>
      <c r="T20">
        <v>251</v>
      </c>
      <c r="U20">
        <v>208</v>
      </c>
      <c r="V20" t="s">
        <v>60</v>
      </c>
      <c r="W20">
        <v>42</v>
      </c>
      <c r="X20">
        <v>-6.39</v>
      </c>
      <c r="Y20">
        <v>0</v>
      </c>
      <c r="Z20">
        <f t="shared" si="1"/>
        <v>-6.39</v>
      </c>
    </row>
    <row r="21" spans="1:26">
      <c r="A21" t="s">
        <v>105</v>
      </c>
      <c r="B21" t="s">
        <v>116</v>
      </c>
      <c r="C21" t="s">
        <v>117</v>
      </c>
      <c r="D21" t="s">
        <v>112</v>
      </c>
      <c r="E21" t="s">
        <v>113</v>
      </c>
      <c r="F21" t="s">
        <v>63</v>
      </c>
      <c r="G21">
        <v>11.95</v>
      </c>
      <c r="H21">
        <v>11.95</v>
      </c>
      <c r="J21">
        <v>0</v>
      </c>
      <c r="K21">
        <v>0</v>
      </c>
      <c r="L21">
        <v>0</v>
      </c>
      <c r="M21">
        <v>244</v>
      </c>
      <c r="O21">
        <v>0</v>
      </c>
      <c r="P21">
        <v>243</v>
      </c>
      <c r="Q21">
        <v>1</v>
      </c>
      <c r="R21">
        <v>0</v>
      </c>
      <c r="S21">
        <v>0</v>
      </c>
      <c r="T21">
        <v>0</v>
      </c>
      <c r="U21">
        <v>0</v>
      </c>
      <c r="V21" t="s">
        <v>118</v>
      </c>
      <c r="Y21">
        <f>X21*0.18</f>
        <v>0</v>
      </c>
      <c r="Z21">
        <f t="shared" si="1"/>
        <v>0</v>
      </c>
    </row>
    <row r="22" spans="1:26">
      <c r="A22" t="s">
        <v>105</v>
      </c>
      <c r="B22" t="s">
        <v>119</v>
      </c>
      <c r="C22" t="s">
        <v>120</v>
      </c>
      <c r="D22" t="s">
        <v>121</v>
      </c>
      <c r="E22" t="s">
        <v>122</v>
      </c>
      <c r="F22" t="s">
        <v>59</v>
      </c>
      <c r="G22">
        <v>6.95</v>
      </c>
      <c r="H22">
        <v>6.95</v>
      </c>
      <c r="J22">
        <v>0</v>
      </c>
      <c r="K22">
        <v>0</v>
      </c>
      <c r="L22">
        <v>-1</v>
      </c>
      <c r="M22">
        <v>1774</v>
      </c>
      <c r="O22">
        <v>0</v>
      </c>
      <c r="P22">
        <v>755</v>
      </c>
      <c r="Q22">
        <v>1</v>
      </c>
      <c r="R22">
        <v>27</v>
      </c>
      <c r="S22">
        <v>0</v>
      </c>
      <c r="T22">
        <v>991</v>
      </c>
      <c r="U22">
        <v>904</v>
      </c>
      <c r="V22" t="s">
        <v>60</v>
      </c>
      <c r="W22">
        <v>87</v>
      </c>
      <c r="X22">
        <v>-2.52</v>
      </c>
      <c r="Y22">
        <v>0</v>
      </c>
      <c r="Z22">
        <f t="shared" si="1"/>
        <v>-2.52</v>
      </c>
    </row>
    <row r="23" spans="1:26">
      <c r="A23" t="s">
        <v>105</v>
      </c>
      <c r="B23" t="s">
        <v>123</v>
      </c>
      <c r="C23" t="s">
        <v>124</v>
      </c>
      <c r="D23" t="s">
        <v>121</v>
      </c>
      <c r="E23" t="s">
        <v>122</v>
      </c>
      <c r="F23" t="s">
        <v>63</v>
      </c>
      <c r="G23">
        <v>8.9499999999999993</v>
      </c>
      <c r="H23">
        <v>8.9499999999999993</v>
      </c>
      <c r="J23">
        <v>0</v>
      </c>
      <c r="K23">
        <v>0</v>
      </c>
      <c r="L23">
        <v>1</v>
      </c>
      <c r="M23">
        <v>533</v>
      </c>
      <c r="O23">
        <v>0</v>
      </c>
      <c r="P23">
        <v>206</v>
      </c>
      <c r="Q23">
        <v>1</v>
      </c>
      <c r="R23">
        <v>0</v>
      </c>
      <c r="S23">
        <v>0</v>
      </c>
      <c r="T23">
        <v>326</v>
      </c>
      <c r="U23">
        <v>285</v>
      </c>
      <c r="V23" t="s">
        <v>60</v>
      </c>
      <c r="W23">
        <v>41</v>
      </c>
      <c r="X23">
        <v>6.97</v>
      </c>
      <c r="Y23">
        <f t="shared" ref="Y23:Y51" si="2">X23*0.18</f>
        <v>1.2545999999999999</v>
      </c>
      <c r="Z23">
        <f t="shared" si="1"/>
        <v>5.7153999999999998</v>
      </c>
    </row>
    <row r="24" spans="1:26">
      <c r="A24" t="s">
        <v>105</v>
      </c>
      <c r="B24" t="s">
        <v>125</v>
      </c>
      <c r="C24" t="s">
        <v>126</v>
      </c>
      <c r="D24" t="s">
        <v>121</v>
      </c>
      <c r="E24" t="s">
        <v>122</v>
      </c>
      <c r="F24" t="s">
        <v>63</v>
      </c>
      <c r="G24">
        <v>11.95</v>
      </c>
      <c r="H24">
        <v>11.95</v>
      </c>
      <c r="J24">
        <v>0</v>
      </c>
      <c r="K24">
        <v>0</v>
      </c>
      <c r="L24">
        <v>0</v>
      </c>
      <c r="M24">
        <v>206</v>
      </c>
      <c r="O24">
        <v>0</v>
      </c>
      <c r="P24">
        <v>228</v>
      </c>
      <c r="Q24">
        <v>1</v>
      </c>
      <c r="R24">
        <v>0</v>
      </c>
      <c r="S24">
        <v>0</v>
      </c>
      <c r="T24">
        <v>-23</v>
      </c>
      <c r="U24">
        <v>0</v>
      </c>
      <c r="V24" t="s">
        <v>118</v>
      </c>
      <c r="W24">
        <v>1</v>
      </c>
      <c r="Y24">
        <f t="shared" si="2"/>
        <v>0</v>
      </c>
      <c r="Z24">
        <f t="shared" si="1"/>
        <v>0</v>
      </c>
    </row>
    <row r="25" spans="1:26">
      <c r="A25" t="s">
        <v>105</v>
      </c>
      <c r="B25" t="s">
        <v>127</v>
      </c>
      <c r="C25" t="s">
        <v>128</v>
      </c>
      <c r="D25" t="s">
        <v>129</v>
      </c>
      <c r="E25" t="s">
        <v>130</v>
      </c>
      <c r="F25" t="s">
        <v>63</v>
      </c>
      <c r="G25">
        <v>8.9499999999999993</v>
      </c>
      <c r="H25">
        <v>8.9499999999999993</v>
      </c>
      <c r="J25">
        <v>0</v>
      </c>
      <c r="K25">
        <v>0</v>
      </c>
      <c r="L25">
        <v>0</v>
      </c>
      <c r="M25">
        <v>100</v>
      </c>
      <c r="O25">
        <v>0</v>
      </c>
      <c r="P25">
        <v>29</v>
      </c>
      <c r="Q25">
        <v>1</v>
      </c>
      <c r="R25">
        <v>0</v>
      </c>
      <c r="S25">
        <v>0</v>
      </c>
      <c r="T25">
        <v>70</v>
      </c>
      <c r="U25">
        <v>69</v>
      </c>
      <c r="V25" t="s">
        <v>60</v>
      </c>
      <c r="W25">
        <v>1</v>
      </c>
      <c r="Y25">
        <f t="shared" si="2"/>
        <v>0</v>
      </c>
      <c r="Z25">
        <f t="shared" si="1"/>
        <v>0</v>
      </c>
    </row>
    <row r="26" spans="1:26">
      <c r="A26" t="s">
        <v>105</v>
      </c>
      <c r="B26" t="s">
        <v>131</v>
      </c>
      <c r="C26" t="s">
        <v>132</v>
      </c>
      <c r="D26" t="s">
        <v>133</v>
      </c>
      <c r="E26" t="s">
        <v>134</v>
      </c>
      <c r="F26" t="s">
        <v>63</v>
      </c>
      <c r="G26">
        <v>8.9499999999999993</v>
      </c>
      <c r="H26">
        <v>8.9499999999999993</v>
      </c>
      <c r="J26">
        <v>0</v>
      </c>
      <c r="K26">
        <v>0</v>
      </c>
      <c r="L26">
        <v>0</v>
      </c>
      <c r="M26">
        <v>110</v>
      </c>
      <c r="O26">
        <v>0</v>
      </c>
      <c r="P26">
        <v>17</v>
      </c>
      <c r="Q26">
        <v>0</v>
      </c>
      <c r="R26">
        <v>0</v>
      </c>
      <c r="S26">
        <v>0</v>
      </c>
      <c r="T26">
        <v>93</v>
      </c>
      <c r="U26">
        <v>83</v>
      </c>
      <c r="V26" t="s">
        <v>60</v>
      </c>
      <c r="W26">
        <v>10</v>
      </c>
      <c r="Y26">
        <f t="shared" si="2"/>
        <v>0</v>
      </c>
      <c r="Z26">
        <f t="shared" si="1"/>
        <v>0</v>
      </c>
    </row>
    <row r="27" spans="1:26">
      <c r="A27" t="s">
        <v>105</v>
      </c>
      <c r="B27" t="s">
        <v>135</v>
      </c>
      <c r="C27" t="s">
        <v>136</v>
      </c>
      <c r="D27" t="s">
        <v>137</v>
      </c>
      <c r="E27" t="s">
        <v>138</v>
      </c>
      <c r="F27" t="s">
        <v>59</v>
      </c>
      <c r="G27">
        <v>6.95</v>
      </c>
      <c r="H27">
        <v>6.95</v>
      </c>
      <c r="J27">
        <v>0</v>
      </c>
      <c r="K27">
        <v>0</v>
      </c>
      <c r="L27">
        <v>1</v>
      </c>
      <c r="M27">
        <v>381</v>
      </c>
      <c r="O27">
        <v>0</v>
      </c>
      <c r="P27">
        <v>86</v>
      </c>
      <c r="Q27">
        <v>2</v>
      </c>
      <c r="R27">
        <v>4</v>
      </c>
      <c r="S27">
        <v>0</v>
      </c>
      <c r="T27">
        <v>289</v>
      </c>
      <c r="U27">
        <v>229</v>
      </c>
      <c r="V27" t="s">
        <v>60</v>
      </c>
      <c r="W27">
        <v>57</v>
      </c>
      <c r="X27">
        <v>5.41</v>
      </c>
      <c r="Y27">
        <f t="shared" si="2"/>
        <v>0.9738</v>
      </c>
      <c r="Z27">
        <f t="shared" si="1"/>
        <v>4.4362000000000004</v>
      </c>
    </row>
    <row r="28" spans="1:26">
      <c r="A28" t="s">
        <v>105</v>
      </c>
      <c r="B28" t="s">
        <v>139</v>
      </c>
      <c r="C28" t="s">
        <v>140</v>
      </c>
      <c r="D28" t="s">
        <v>137</v>
      </c>
      <c r="E28" t="s">
        <v>138</v>
      </c>
      <c r="F28" t="s">
        <v>63</v>
      </c>
      <c r="G28">
        <v>8.9499999999999993</v>
      </c>
      <c r="H28">
        <v>8.9499999999999993</v>
      </c>
      <c r="J28">
        <v>0</v>
      </c>
      <c r="K28">
        <v>0</v>
      </c>
      <c r="L28">
        <v>0</v>
      </c>
      <c r="M28">
        <v>95</v>
      </c>
      <c r="O28">
        <v>0</v>
      </c>
      <c r="P28">
        <v>62</v>
      </c>
      <c r="Q28">
        <v>0</v>
      </c>
      <c r="R28">
        <v>0</v>
      </c>
      <c r="S28">
        <v>0</v>
      </c>
      <c r="T28">
        <v>33</v>
      </c>
      <c r="U28">
        <v>20</v>
      </c>
      <c r="V28" t="s">
        <v>60</v>
      </c>
      <c r="W28">
        <v>9</v>
      </c>
      <c r="Y28">
        <f t="shared" si="2"/>
        <v>0</v>
      </c>
      <c r="Z28">
        <f t="shared" si="1"/>
        <v>0</v>
      </c>
    </row>
    <row r="29" spans="1:26">
      <c r="A29" t="s">
        <v>105</v>
      </c>
      <c r="B29" t="s">
        <v>141</v>
      </c>
      <c r="C29" t="s">
        <v>142</v>
      </c>
      <c r="D29" t="s">
        <v>137</v>
      </c>
      <c r="E29" t="s">
        <v>138</v>
      </c>
      <c r="F29" t="s">
        <v>63</v>
      </c>
      <c r="G29">
        <v>10.95</v>
      </c>
      <c r="H29">
        <v>10.95</v>
      </c>
      <c r="J29">
        <v>0</v>
      </c>
      <c r="K29">
        <v>0</v>
      </c>
      <c r="L29">
        <v>1</v>
      </c>
      <c r="M29">
        <v>103</v>
      </c>
      <c r="O29">
        <v>0</v>
      </c>
      <c r="P29">
        <v>68</v>
      </c>
      <c r="Q29">
        <v>0</v>
      </c>
      <c r="R29">
        <v>0</v>
      </c>
      <c r="S29">
        <v>0</v>
      </c>
      <c r="T29">
        <v>35</v>
      </c>
      <c r="U29">
        <v>17</v>
      </c>
      <c r="V29" t="s">
        <v>60</v>
      </c>
      <c r="W29">
        <v>17</v>
      </c>
      <c r="X29">
        <v>8.09</v>
      </c>
      <c r="Y29">
        <f t="shared" si="2"/>
        <v>1.4561999999999999</v>
      </c>
      <c r="Z29">
        <f t="shared" si="1"/>
        <v>6.6337999999999999</v>
      </c>
    </row>
    <row r="30" spans="1:26">
      <c r="A30" t="s">
        <v>105</v>
      </c>
      <c r="B30" t="s">
        <v>143</v>
      </c>
      <c r="C30" t="s">
        <v>144</v>
      </c>
      <c r="D30" t="s">
        <v>145</v>
      </c>
      <c r="E30" t="s">
        <v>146</v>
      </c>
      <c r="F30" t="s">
        <v>59</v>
      </c>
      <c r="G30">
        <v>6.95</v>
      </c>
      <c r="H30">
        <v>6.95</v>
      </c>
      <c r="J30">
        <v>0</v>
      </c>
      <c r="K30">
        <v>0</v>
      </c>
      <c r="L30">
        <v>2</v>
      </c>
      <c r="M30">
        <v>480</v>
      </c>
      <c r="O30">
        <v>0</v>
      </c>
      <c r="P30">
        <v>150</v>
      </c>
      <c r="Q30">
        <v>1</v>
      </c>
      <c r="R30">
        <v>28</v>
      </c>
      <c r="S30">
        <v>0</v>
      </c>
      <c r="T30">
        <v>301</v>
      </c>
      <c r="U30">
        <v>269</v>
      </c>
      <c r="V30" t="s">
        <v>60</v>
      </c>
      <c r="W30">
        <v>29</v>
      </c>
      <c r="X30">
        <v>9.4</v>
      </c>
      <c r="Y30">
        <f t="shared" si="2"/>
        <v>1.6919999999999999</v>
      </c>
      <c r="Z30">
        <f t="shared" si="1"/>
        <v>7.7080000000000002</v>
      </c>
    </row>
    <row r="31" spans="1:26">
      <c r="A31" t="s">
        <v>105</v>
      </c>
      <c r="B31" t="s">
        <v>147</v>
      </c>
      <c r="C31" t="s">
        <v>148</v>
      </c>
      <c r="D31" t="s">
        <v>145</v>
      </c>
      <c r="E31" t="s">
        <v>146</v>
      </c>
      <c r="F31" t="s">
        <v>63</v>
      </c>
      <c r="G31">
        <v>8.9499999999999993</v>
      </c>
      <c r="H31">
        <v>8.9499999999999993</v>
      </c>
      <c r="J31">
        <v>0</v>
      </c>
      <c r="K31">
        <v>0</v>
      </c>
      <c r="L31">
        <v>2</v>
      </c>
      <c r="M31">
        <v>89</v>
      </c>
      <c r="O31">
        <v>0</v>
      </c>
      <c r="P31">
        <v>18</v>
      </c>
      <c r="Q31">
        <v>0</v>
      </c>
      <c r="R31">
        <v>0</v>
      </c>
      <c r="S31">
        <v>0</v>
      </c>
      <c r="T31">
        <v>71</v>
      </c>
      <c r="U31">
        <v>51</v>
      </c>
      <c r="V31" t="s">
        <v>60</v>
      </c>
      <c r="W31">
        <v>18</v>
      </c>
      <c r="X31">
        <v>11.96</v>
      </c>
      <c r="Y31">
        <f t="shared" si="2"/>
        <v>2.1528</v>
      </c>
      <c r="Z31">
        <f t="shared" si="1"/>
        <v>9.8072000000000017</v>
      </c>
    </row>
    <row r="32" spans="1:26">
      <c r="A32" t="s">
        <v>105</v>
      </c>
      <c r="B32" t="s">
        <v>149</v>
      </c>
      <c r="C32" t="s">
        <v>150</v>
      </c>
      <c r="D32" t="s">
        <v>145</v>
      </c>
      <c r="E32" t="s">
        <v>146</v>
      </c>
      <c r="F32" t="s">
        <v>63</v>
      </c>
      <c r="G32">
        <v>9.9499999999999993</v>
      </c>
      <c r="H32">
        <v>9.9499999999999993</v>
      </c>
      <c r="J32">
        <v>0</v>
      </c>
      <c r="K32">
        <v>0</v>
      </c>
      <c r="L32">
        <v>0</v>
      </c>
      <c r="M32">
        <v>117</v>
      </c>
      <c r="O32">
        <v>0</v>
      </c>
      <c r="P32">
        <v>43</v>
      </c>
      <c r="Q32">
        <v>0</v>
      </c>
      <c r="R32">
        <v>0</v>
      </c>
      <c r="S32">
        <v>0</v>
      </c>
      <c r="T32">
        <v>74</v>
      </c>
      <c r="U32">
        <v>56</v>
      </c>
      <c r="V32" t="s">
        <v>60</v>
      </c>
      <c r="W32">
        <v>18</v>
      </c>
      <c r="Y32">
        <f t="shared" si="2"/>
        <v>0</v>
      </c>
      <c r="Z32">
        <f t="shared" si="1"/>
        <v>0</v>
      </c>
    </row>
    <row r="33" spans="1:26">
      <c r="A33" t="s">
        <v>105</v>
      </c>
      <c r="B33" t="s">
        <v>151</v>
      </c>
      <c r="C33" t="s">
        <v>152</v>
      </c>
      <c r="D33" t="s">
        <v>153</v>
      </c>
      <c r="E33" t="s">
        <v>154</v>
      </c>
      <c r="F33">
        <v>7</v>
      </c>
      <c r="G33">
        <v>3.5</v>
      </c>
      <c r="H33">
        <v>3.5</v>
      </c>
      <c r="J33">
        <v>0</v>
      </c>
      <c r="K33">
        <v>0</v>
      </c>
      <c r="L33">
        <v>0</v>
      </c>
      <c r="M33">
        <v>50</v>
      </c>
      <c r="O33">
        <v>0</v>
      </c>
      <c r="P33">
        <v>20</v>
      </c>
      <c r="Q33">
        <v>0</v>
      </c>
      <c r="R33">
        <v>0</v>
      </c>
      <c r="S33">
        <v>0</v>
      </c>
      <c r="T33">
        <v>30</v>
      </c>
      <c r="U33">
        <v>24</v>
      </c>
      <c r="V33" t="s">
        <v>60</v>
      </c>
      <c r="W33">
        <v>6</v>
      </c>
      <c r="Y33">
        <f t="shared" si="2"/>
        <v>0</v>
      </c>
      <c r="Z33">
        <f t="shared" si="1"/>
        <v>0</v>
      </c>
    </row>
    <row r="34" spans="1:26">
      <c r="A34" t="s">
        <v>105</v>
      </c>
      <c r="B34" t="s">
        <v>155</v>
      </c>
      <c r="C34" t="s">
        <v>156</v>
      </c>
      <c r="D34" t="s">
        <v>157</v>
      </c>
      <c r="E34" t="s">
        <v>158</v>
      </c>
      <c r="F34" t="s">
        <v>63</v>
      </c>
      <c r="G34">
        <v>8.9499999999999993</v>
      </c>
      <c r="H34">
        <v>8.9499999999999993</v>
      </c>
      <c r="J34">
        <v>0</v>
      </c>
      <c r="K34">
        <v>0</v>
      </c>
      <c r="L34">
        <v>0</v>
      </c>
      <c r="M34">
        <v>90</v>
      </c>
      <c r="O34">
        <v>0</v>
      </c>
      <c r="P34">
        <v>10</v>
      </c>
      <c r="Q34">
        <v>1</v>
      </c>
      <c r="R34">
        <v>0</v>
      </c>
      <c r="S34">
        <v>0</v>
      </c>
      <c r="T34">
        <v>79</v>
      </c>
      <c r="U34">
        <v>63</v>
      </c>
      <c r="V34" t="s">
        <v>60</v>
      </c>
      <c r="W34">
        <v>16</v>
      </c>
      <c r="Y34">
        <f t="shared" si="2"/>
        <v>0</v>
      </c>
      <c r="Z34">
        <f t="shared" si="1"/>
        <v>0</v>
      </c>
    </row>
    <row r="35" spans="1:26">
      <c r="A35" t="s">
        <v>105</v>
      </c>
      <c r="B35" t="s">
        <v>159</v>
      </c>
      <c r="C35" t="s">
        <v>160</v>
      </c>
      <c r="D35" t="s">
        <v>161</v>
      </c>
      <c r="E35" t="s">
        <v>162</v>
      </c>
      <c r="F35" t="s">
        <v>59</v>
      </c>
      <c r="G35">
        <v>6.95</v>
      </c>
      <c r="H35">
        <v>6.95</v>
      </c>
      <c r="J35">
        <v>0</v>
      </c>
      <c r="K35">
        <v>0</v>
      </c>
      <c r="L35">
        <v>0</v>
      </c>
      <c r="M35">
        <v>395</v>
      </c>
      <c r="O35">
        <v>0</v>
      </c>
      <c r="P35">
        <v>191</v>
      </c>
      <c r="Q35">
        <v>1</v>
      </c>
      <c r="R35">
        <v>6</v>
      </c>
      <c r="S35">
        <v>0</v>
      </c>
      <c r="T35">
        <v>197</v>
      </c>
      <c r="U35">
        <v>130</v>
      </c>
      <c r="V35" t="s">
        <v>60</v>
      </c>
      <c r="W35">
        <v>66</v>
      </c>
      <c r="Y35">
        <f t="shared" si="2"/>
        <v>0</v>
      </c>
      <c r="Z35">
        <f t="shared" si="1"/>
        <v>0</v>
      </c>
    </row>
    <row r="36" spans="1:26">
      <c r="A36" t="s">
        <v>105</v>
      </c>
      <c r="B36" t="s">
        <v>163</v>
      </c>
      <c r="C36" t="s">
        <v>164</v>
      </c>
      <c r="D36" t="s">
        <v>161</v>
      </c>
      <c r="E36" t="s">
        <v>162</v>
      </c>
      <c r="F36" t="s">
        <v>63</v>
      </c>
      <c r="G36">
        <v>8.9499999999999993</v>
      </c>
      <c r="H36">
        <v>8.9499999999999993</v>
      </c>
      <c r="J36">
        <v>0</v>
      </c>
      <c r="K36">
        <v>0</v>
      </c>
      <c r="L36">
        <v>0</v>
      </c>
      <c r="M36">
        <v>114</v>
      </c>
      <c r="O36">
        <v>0</v>
      </c>
      <c r="P36">
        <v>69</v>
      </c>
      <c r="Q36">
        <v>0</v>
      </c>
      <c r="R36">
        <v>0</v>
      </c>
      <c r="S36">
        <v>0</v>
      </c>
      <c r="T36">
        <v>45</v>
      </c>
      <c r="U36">
        <v>19</v>
      </c>
      <c r="V36" t="s">
        <v>60</v>
      </c>
      <c r="W36">
        <v>26</v>
      </c>
      <c r="Y36">
        <f t="shared" si="2"/>
        <v>0</v>
      </c>
      <c r="Z36">
        <f t="shared" si="1"/>
        <v>0</v>
      </c>
    </row>
    <row r="37" spans="1:26">
      <c r="A37" t="s">
        <v>105</v>
      </c>
      <c r="B37" t="s">
        <v>165</v>
      </c>
      <c r="C37" t="s">
        <v>166</v>
      </c>
      <c r="D37" t="s">
        <v>161</v>
      </c>
      <c r="E37" t="s">
        <v>162</v>
      </c>
      <c r="F37" t="s">
        <v>63</v>
      </c>
      <c r="G37">
        <v>9.9499999999999993</v>
      </c>
      <c r="H37">
        <v>9.9499999999999993</v>
      </c>
      <c r="J37">
        <v>0</v>
      </c>
      <c r="K37">
        <v>0</v>
      </c>
      <c r="L37">
        <v>0</v>
      </c>
      <c r="M37">
        <v>88</v>
      </c>
      <c r="O37">
        <v>0</v>
      </c>
      <c r="P37">
        <v>75</v>
      </c>
      <c r="Q37">
        <v>0</v>
      </c>
      <c r="R37">
        <v>0</v>
      </c>
      <c r="S37">
        <v>0</v>
      </c>
      <c r="T37">
        <v>13</v>
      </c>
      <c r="U37">
        <v>4</v>
      </c>
      <c r="V37" t="s">
        <v>60</v>
      </c>
      <c r="W37">
        <v>9</v>
      </c>
      <c r="Y37">
        <f t="shared" si="2"/>
        <v>0</v>
      </c>
      <c r="Z37">
        <f t="shared" si="1"/>
        <v>0</v>
      </c>
    </row>
    <row r="38" spans="1:26">
      <c r="A38" t="s">
        <v>105</v>
      </c>
      <c r="B38" t="s">
        <v>167</v>
      </c>
      <c r="C38" t="s">
        <v>168</v>
      </c>
      <c r="D38" t="s">
        <v>169</v>
      </c>
      <c r="E38" t="s">
        <v>170</v>
      </c>
      <c r="F38" t="s">
        <v>59</v>
      </c>
      <c r="G38">
        <v>2.8</v>
      </c>
      <c r="H38">
        <v>2.8</v>
      </c>
      <c r="J38">
        <v>0</v>
      </c>
      <c r="K38">
        <v>0</v>
      </c>
      <c r="L38">
        <v>0</v>
      </c>
      <c r="M38">
        <v>435</v>
      </c>
      <c r="O38">
        <v>0</v>
      </c>
      <c r="P38">
        <v>126</v>
      </c>
      <c r="Q38">
        <v>1</v>
      </c>
      <c r="R38">
        <v>7</v>
      </c>
      <c r="S38">
        <v>0</v>
      </c>
      <c r="T38">
        <v>301</v>
      </c>
      <c r="U38">
        <v>284</v>
      </c>
      <c r="V38" t="s">
        <v>60</v>
      </c>
      <c r="W38">
        <v>17</v>
      </c>
      <c r="Y38">
        <f t="shared" si="2"/>
        <v>0</v>
      </c>
      <c r="Z38">
        <f t="shared" si="1"/>
        <v>0</v>
      </c>
    </row>
    <row r="39" spans="1:26">
      <c r="A39" t="s">
        <v>105</v>
      </c>
      <c r="B39" t="s">
        <v>171</v>
      </c>
      <c r="C39" t="s">
        <v>172</v>
      </c>
      <c r="D39" t="s">
        <v>169</v>
      </c>
      <c r="E39" t="s">
        <v>170</v>
      </c>
      <c r="F39" t="s">
        <v>173</v>
      </c>
      <c r="G39">
        <v>10.99</v>
      </c>
      <c r="H39">
        <v>10.99</v>
      </c>
      <c r="J39">
        <v>0</v>
      </c>
      <c r="K39">
        <v>0</v>
      </c>
      <c r="L39">
        <v>0</v>
      </c>
      <c r="M39">
        <v>61</v>
      </c>
      <c r="O39">
        <v>0</v>
      </c>
      <c r="P39">
        <v>55</v>
      </c>
      <c r="Q39">
        <v>0</v>
      </c>
      <c r="R39">
        <v>1</v>
      </c>
      <c r="S39">
        <v>0</v>
      </c>
      <c r="T39">
        <v>5</v>
      </c>
      <c r="U39">
        <v>0</v>
      </c>
      <c r="V39" t="s">
        <v>118</v>
      </c>
      <c r="W39">
        <v>7</v>
      </c>
      <c r="Y39">
        <f t="shared" si="2"/>
        <v>0</v>
      </c>
      <c r="Z39">
        <f t="shared" si="1"/>
        <v>0</v>
      </c>
    </row>
    <row r="40" spans="1:26">
      <c r="A40" t="s">
        <v>105</v>
      </c>
      <c r="B40" t="s">
        <v>174</v>
      </c>
      <c r="C40" t="s">
        <v>175</v>
      </c>
      <c r="D40" t="s">
        <v>169</v>
      </c>
      <c r="E40" t="s">
        <v>170</v>
      </c>
      <c r="F40" t="s">
        <v>173</v>
      </c>
      <c r="G40">
        <v>12.99</v>
      </c>
      <c r="H40">
        <v>12.99</v>
      </c>
      <c r="J40">
        <v>0</v>
      </c>
      <c r="K40">
        <v>0</v>
      </c>
      <c r="L40">
        <v>2</v>
      </c>
      <c r="M40">
        <v>91</v>
      </c>
      <c r="O40">
        <v>0</v>
      </c>
      <c r="P40">
        <v>53</v>
      </c>
      <c r="Q40">
        <v>0</v>
      </c>
      <c r="R40">
        <v>0</v>
      </c>
      <c r="S40">
        <v>0</v>
      </c>
      <c r="T40">
        <v>38</v>
      </c>
      <c r="U40">
        <v>25</v>
      </c>
      <c r="V40" t="s">
        <v>60</v>
      </c>
      <c r="W40">
        <v>11</v>
      </c>
      <c r="X40">
        <v>17.36</v>
      </c>
      <c r="Y40">
        <f t="shared" si="2"/>
        <v>3.1247999999999996</v>
      </c>
      <c r="Z40">
        <f t="shared" si="1"/>
        <v>14.235199999999999</v>
      </c>
    </row>
    <row r="41" spans="1:26">
      <c r="A41" t="s">
        <v>105</v>
      </c>
      <c r="B41" t="s">
        <v>176</v>
      </c>
      <c r="C41" t="s">
        <v>177</v>
      </c>
      <c r="D41" t="s">
        <v>153</v>
      </c>
      <c r="E41" t="s">
        <v>178</v>
      </c>
      <c r="F41" t="s">
        <v>59</v>
      </c>
      <c r="G41">
        <v>6.95</v>
      </c>
      <c r="H41">
        <v>6.95</v>
      </c>
      <c r="J41">
        <v>0</v>
      </c>
      <c r="K41">
        <v>0</v>
      </c>
      <c r="L41">
        <v>0</v>
      </c>
      <c r="M41">
        <v>440</v>
      </c>
      <c r="O41">
        <v>0</v>
      </c>
      <c r="P41">
        <v>73</v>
      </c>
      <c r="Q41">
        <v>1</v>
      </c>
      <c r="R41">
        <v>4</v>
      </c>
      <c r="S41">
        <v>0</v>
      </c>
      <c r="T41">
        <v>362</v>
      </c>
      <c r="U41">
        <v>318</v>
      </c>
      <c r="V41" t="s">
        <v>60</v>
      </c>
      <c r="W41">
        <v>44</v>
      </c>
      <c r="Y41">
        <f t="shared" si="2"/>
        <v>0</v>
      </c>
      <c r="Z41">
        <f t="shared" si="1"/>
        <v>0</v>
      </c>
    </row>
    <row r="42" spans="1:26">
      <c r="A42" t="s">
        <v>105</v>
      </c>
      <c r="B42" t="s">
        <v>179</v>
      </c>
      <c r="C42" t="s">
        <v>180</v>
      </c>
      <c r="D42" t="s">
        <v>153</v>
      </c>
      <c r="E42" t="s">
        <v>178</v>
      </c>
      <c r="F42" t="s">
        <v>63</v>
      </c>
      <c r="G42">
        <v>8.9499999999999993</v>
      </c>
      <c r="H42">
        <v>8.9499999999999993</v>
      </c>
      <c r="J42">
        <v>0</v>
      </c>
      <c r="K42">
        <v>0</v>
      </c>
      <c r="L42">
        <v>0</v>
      </c>
      <c r="M42">
        <v>83</v>
      </c>
      <c r="O42">
        <v>0</v>
      </c>
      <c r="P42">
        <v>22</v>
      </c>
      <c r="Q42">
        <v>0</v>
      </c>
      <c r="R42">
        <v>0</v>
      </c>
      <c r="S42">
        <v>0</v>
      </c>
      <c r="T42">
        <v>61</v>
      </c>
      <c r="U42">
        <v>46</v>
      </c>
      <c r="V42" t="s">
        <v>60</v>
      </c>
      <c r="W42">
        <v>15</v>
      </c>
      <c r="Y42">
        <f t="shared" si="2"/>
        <v>0</v>
      </c>
      <c r="Z42">
        <f t="shared" si="1"/>
        <v>0</v>
      </c>
    </row>
    <row r="43" spans="1:26">
      <c r="A43" t="s">
        <v>105</v>
      </c>
      <c r="B43" t="s">
        <v>181</v>
      </c>
      <c r="C43" t="s">
        <v>182</v>
      </c>
      <c r="D43" t="s">
        <v>153</v>
      </c>
      <c r="E43" t="s">
        <v>178</v>
      </c>
      <c r="F43" t="s">
        <v>63</v>
      </c>
      <c r="G43">
        <v>9.9499999999999993</v>
      </c>
      <c r="H43">
        <v>9.9499999999999993</v>
      </c>
      <c r="J43">
        <v>0</v>
      </c>
      <c r="K43">
        <v>0</v>
      </c>
      <c r="L43">
        <v>0</v>
      </c>
      <c r="M43">
        <v>140</v>
      </c>
      <c r="O43">
        <v>0</v>
      </c>
      <c r="P43">
        <v>45</v>
      </c>
      <c r="Q43">
        <v>0</v>
      </c>
      <c r="R43">
        <v>0</v>
      </c>
      <c r="S43">
        <v>0</v>
      </c>
      <c r="T43">
        <v>95</v>
      </c>
      <c r="U43">
        <v>86</v>
      </c>
      <c r="V43" t="s">
        <v>60</v>
      </c>
      <c r="W43">
        <v>9</v>
      </c>
      <c r="Y43">
        <f t="shared" si="2"/>
        <v>0</v>
      </c>
      <c r="Z43">
        <f t="shared" si="1"/>
        <v>0</v>
      </c>
    </row>
    <row r="44" spans="1:26">
      <c r="A44" t="s">
        <v>105</v>
      </c>
      <c r="B44" t="s">
        <v>183</v>
      </c>
      <c r="C44" t="s">
        <v>184</v>
      </c>
      <c r="D44" t="s">
        <v>185</v>
      </c>
      <c r="E44" t="s">
        <v>186</v>
      </c>
      <c r="F44" t="s">
        <v>59</v>
      </c>
      <c r="G44">
        <v>2.8</v>
      </c>
      <c r="H44">
        <v>2.8</v>
      </c>
      <c r="J44">
        <v>0</v>
      </c>
      <c r="K44">
        <v>0</v>
      </c>
      <c r="L44">
        <v>0</v>
      </c>
      <c r="M44">
        <v>418</v>
      </c>
      <c r="O44">
        <v>0</v>
      </c>
      <c r="P44">
        <v>82</v>
      </c>
      <c r="Q44">
        <v>1</v>
      </c>
      <c r="R44">
        <v>2</v>
      </c>
      <c r="S44">
        <v>0</v>
      </c>
      <c r="T44">
        <v>333</v>
      </c>
      <c r="U44">
        <v>286</v>
      </c>
      <c r="V44" t="s">
        <v>60</v>
      </c>
      <c r="W44">
        <v>45</v>
      </c>
      <c r="Y44">
        <f t="shared" si="2"/>
        <v>0</v>
      </c>
      <c r="Z44">
        <f t="shared" si="1"/>
        <v>0</v>
      </c>
    </row>
    <row r="45" spans="1:26">
      <c r="A45" t="s">
        <v>105</v>
      </c>
      <c r="B45" t="s">
        <v>187</v>
      </c>
      <c r="C45" t="s">
        <v>188</v>
      </c>
      <c r="D45" t="s">
        <v>185</v>
      </c>
      <c r="E45" t="s">
        <v>186</v>
      </c>
      <c r="F45" t="s">
        <v>63</v>
      </c>
      <c r="G45">
        <v>8.9499999999999993</v>
      </c>
      <c r="H45">
        <v>8.9499999999999993</v>
      </c>
      <c r="J45">
        <v>0</v>
      </c>
      <c r="K45">
        <v>0</v>
      </c>
      <c r="L45">
        <v>0</v>
      </c>
      <c r="M45">
        <v>49</v>
      </c>
      <c r="O45">
        <v>0</v>
      </c>
      <c r="P45">
        <v>33</v>
      </c>
      <c r="Q45">
        <v>0</v>
      </c>
      <c r="R45">
        <v>0</v>
      </c>
      <c r="S45">
        <v>0</v>
      </c>
      <c r="T45">
        <v>16</v>
      </c>
      <c r="U45">
        <v>0</v>
      </c>
      <c r="V45" t="s">
        <v>118</v>
      </c>
      <c r="W45">
        <v>13</v>
      </c>
      <c r="Y45">
        <f t="shared" si="2"/>
        <v>0</v>
      </c>
      <c r="Z45">
        <f t="shared" si="1"/>
        <v>0</v>
      </c>
    </row>
    <row r="46" spans="1:26">
      <c r="A46" t="s">
        <v>105</v>
      </c>
      <c r="B46" t="s">
        <v>189</v>
      </c>
      <c r="C46" t="s">
        <v>190</v>
      </c>
      <c r="D46" t="s">
        <v>185</v>
      </c>
      <c r="E46" t="s">
        <v>186</v>
      </c>
      <c r="F46" t="s">
        <v>63</v>
      </c>
      <c r="G46">
        <v>9.9499999999999993</v>
      </c>
      <c r="H46">
        <v>9.9499999999999993</v>
      </c>
      <c r="J46">
        <v>0</v>
      </c>
      <c r="K46">
        <v>0</v>
      </c>
      <c r="L46">
        <v>0</v>
      </c>
      <c r="M46">
        <v>54</v>
      </c>
      <c r="O46">
        <v>0</v>
      </c>
      <c r="P46">
        <v>39</v>
      </c>
      <c r="Q46">
        <v>0</v>
      </c>
      <c r="R46">
        <v>0</v>
      </c>
      <c r="S46">
        <v>0</v>
      </c>
      <c r="T46">
        <v>15</v>
      </c>
      <c r="U46">
        <v>0</v>
      </c>
      <c r="V46" t="s">
        <v>118</v>
      </c>
      <c r="W46">
        <v>13</v>
      </c>
      <c r="Y46">
        <f t="shared" si="2"/>
        <v>0</v>
      </c>
      <c r="Z46">
        <f t="shared" si="1"/>
        <v>0</v>
      </c>
    </row>
    <row r="47" spans="1:26">
      <c r="A47" t="s">
        <v>105</v>
      </c>
      <c r="B47" t="s">
        <v>191</v>
      </c>
      <c r="C47" t="s">
        <v>192</v>
      </c>
      <c r="D47" t="s">
        <v>193</v>
      </c>
      <c r="E47" t="s">
        <v>194</v>
      </c>
      <c r="F47" t="s">
        <v>59</v>
      </c>
      <c r="G47">
        <v>5.95</v>
      </c>
      <c r="H47">
        <v>5.95</v>
      </c>
      <c r="J47">
        <v>0</v>
      </c>
      <c r="K47">
        <v>0</v>
      </c>
      <c r="L47">
        <v>0</v>
      </c>
      <c r="M47">
        <v>38</v>
      </c>
      <c r="O47">
        <v>0</v>
      </c>
      <c r="P47">
        <v>12</v>
      </c>
      <c r="Q47">
        <v>1</v>
      </c>
      <c r="R47">
        <v>0</v>
      </c>
      <c r="S47">
        <v>0</v>
      </c>
      <c r="T47">
        <v>25</v>
      </c>
      <c r="U47">
        <v>1</v>
      </c>
      <c r="V47" t="s">
        <v>60</v>
      </c>
      <c r="W47">
        <v>24</v>
      </c>
      <c r="Y47">
        <f t="shared" si="2"/>
        <v>0</v>
      </c>
      <c r="Z47">
        <f t="shared" si="1"/>
        <v>0</v>
      </c>
    </row>
    <row r="48" spans="1:26">
      <c r="A48" t="s">
        <v>105</v>
      </c>
      <c r="B48" t="s">
        <v>195</v>
      </c>
      <c r="C48" t="s">
        <v>196</v>
      </c>
      <c r="D48" t="s">
        <v>193</v>
      </c>
      <c r="E48" t="s">
        <v>194</v>
      </c>
      <c r="F48" t="s">
        <v>63</v>
      </c>
      <c r="G48">
        <v>7.95</v>
      </c>
      <c r="H48">
        <v>7.95</v>
      </c>
      <c r="J48">
        <v>0</v>
      </c>
      <c r="K48">
        <v>0</v>
      </c>
      <c r="L48">
        <v>0</v>
      </c>
      <c r="M48">
        <v>75</v>
      </c>
      <c r="O48">
        <v>0</v>
      </c>
      <c r="P48">
        <v>16</v>
      </c>
      <c r="Q48">
        <v>0</v>
      </c>
      <c r="R48">
        <v>0</v>
      </c>
      <c r="S48">
        <v>0</v>
      </c>
      <c r="T48">
        <v>59</v>
      </c>
      <c r="U48">
        <v>43</v>
      </c>
      <c r="V48" t="s">
        <v>60</v>
      </c>
      <c r="W48">
        <v>16</v>
      </c>
      <c r="Y48">
        <f t="shared" si="2"/>
        <v>0</v>
      </c>
      <c r="Z48">
        <f t="shared" si="1"/>
        <v>0</v>
      </c>
    </row>
    <row r="49" spans="1:26">
      <c r="A49" t="s">
        <v>105</v>
      </c>
      <c r="B49" t="s">
        <v>197</v>
      </c>
      <c r="C49" t="s">
        <v>198</v>
      </c>
      <c r="D49" t="s">
        <v>112</v>
      </c>
      <c r="E49" t="s">
        <v>199</v>
      </c>
      <c r="F49" t="s">
        <v>173</v>
      </c>
      <c r="G49">
        <v>12.99</v>
      </c>
      <c r="H49">
        <v>12.99</v>
      </c>
      <c r="J49">
        <v>0</v>
      </c>
      <c r="K49">
        <v>0</v>
      </c>
      <c r="L49">
        <v>0</v>
      </c>
      <c r="M49">
        <v>313</v>
      </c>
      <c r="O49">
        <v>0</v>
      </c>
      <c r="P49">
        <v>112</v>
      </c>
      <c r="Q49">
        <v>1</v>
      </c>
      <c r="R49">
        <v>0</v>
      </c>
      <c r="S49">
        <v>0</v>
      </c>
      <c r="T49">
        <v>200</v>
      </c>
      <c r="U49">
        <v>180</v>
      </c>
      <c r="V49" t="s">
        <v>60</v>
      </c>
      <c r="W49">
        <v>19</v>
      </c>
      <c r="X49">
        <v>0</v>
      </c>
      <c r="Y49">
        <f t="shared" si="2"/>
        <v>0</v>
      </c>
      <c r="Z49">
        <f t="shared" si="1"/>
        <v>0</v>
      </c>
    </row>
    <row r="50" spans="1:26">
      <c r="A50" t="s">
        <v>105</v>
      </c>
      <c r="B50" t="s">
        <v>200</v>
      </c>
      <c r="C50" t="s">
        <v>201</v>
      </c>
      <c r="D50" t="s">
        <v>202</v>
      </c>
      <c r="E50" t="s">
        <v>203</v>
      </c>
      <c r="F50" t="s">
        <v>59</v>
      </c>
      <c r="G50">
        <v>2.8</v>
      </c>
      <c r="H50">
        <v>2.8</v>
      </c>
      <c r="J50">
        <v>0</v>
      </c>
      <c r="K50">
        <v>0</v>
      </c>
      <c r="L50">
        <v>0</v>
      </c>
      <c r="M50">
        <v>662</v>
      </c>
      <c r="O50">
        <v>0</v>
      </c>
      <c r="P50">
        <v>96</v>
      </c>
      <c r="Q50">
        <v>2</v>
      </c>
      <c r="R50">
        <v>9</v>
      </c>
      <c r="S50">
        <v>0</v>
      </c>
      <c r="T50">
        <v>555</v>
      </c>
      <c r="U50">
        <v>525</v>
      </c>
      <c r="V50" t="s">
        <v>60</v>
      </c>
      <c r="W50">
        <v>28</v>
      </c>
      <c r="Y50">
        <f t="shared" si="2"/>
        <v>0</v>
      </c>
      <c r="Z50">
        <f t="shared" si="1"/>
        <v>0</v>
      </c>
    </row>
    <row r="51" spans="1:26">
      <c r="A51" t="s">
        <v>105</v>
      </c>
      <c r="B51" t="s">
        <v>204</v>
      </c>
      <c r="C51" t="s">
        <v>205</v>
      </c>
      <c r="D51" t="s">
        <v>202</v>
      </c>
      <c r="E51" t="s">
        <v>203</v>
      </c>
      <c r="F51" t="s">
        <v>63</v>
      </c>
      <c r="G51">
        <v>10.99</v>
      </c>
      <c r="H51">
        <v>10.99</v>
      </c>
      <c r="J51">
        <v>0</v>
      </c>
      <c r="K51">
        <v>0</v>
      </c>
      <c r="L51">
        <v>0</v>
      </c>
      <c r="M51">
        <v>222</v>
      </c>
      <c r="O51">
        <v>0</v>
      </c>
      <c r="P51">
        <v>53</v>
      </c>
      <c r="Q51">
        <v>0</v>
      </c>
      <c r="R51">
        <v>0</v>
      </c>
      <c r="S51">
        <v>0</v>
      </c>
      <c r="T51">
        <v>169</v>
      </c>
      <c r="U51">
        <v>156</v>
      </c>
      <c r="V51" t="s">
        <v>60</v>
      </c>
      <c r="W51">
        <v>13</v>
      </c>
      <c r="Y51">
        <f t="shared" si="2"/>
        <v>0</v>
      </c>
      <c r="Z51">
        <f t="shared" si="1"/>
        <v>0</v>
      </c>
    </row>
    <row r="52" spans="1:26">
      <c r="A52" t="s">
        <v>105</v>
      </c>
      <c r="B52" t="s">
        <v>206</v>
      </c>
      <c r="C52" t="s">
        <v>207</v>
      </c>
      <c r="D52" t="s">
        <v>112</v>
      </c>
      <c r="E52" t="s">
        <v>208</v>
      </c>
      <c r="F52" t="s">
        <v>59</v>
      </c>
      <c r="G52">
        <v>6.99</v>
      </c>
      <c r="H52">
        <v>6.99</v>
      </c>
      <c r="J52">
        <v>0</v>
      </c>
      <c r="K52">
        <v>0</v>
      </c>
      <c r="L52">
        <v>-4</v>
      </c>
      <c r="M52">
        <v>2550</v>
      </c>
      <c r="O52">
        <v>0</v>
      </c>
      <c r="P52">
        <v>527</v>
      </c>
      <c r="Q52">
        <v>5</v>
      </c>
      <c r="R52">
        <v>8</v>
      </c>
      <c r="S52">
        <v>0</v>
      </c>
      <c r="T52">
        <v>2010</v>
      </c>
      <c r="U52">
        <v>1851</v>
      </c>
      <c r="V52" t="s">
        <v>209</v>
      </c>
      <c r="W52">
        <v>159</v>
      </c>
      <c r="X52">
        <v>-15.97</v>
      </c>
      <c r="Y52">
        <v>0</v>
      </c>
      <c r="Z52">
        <f t="shared" si="1"/>
        <v>-15.97</v>
      </c>
    </row>
    <row r="53" spans="1:26">
      <c r="A53" t="s">
        <v>105</v>
      </c>
      <c r="B53" t="s">
        <v>210</v>
      </c>
      <c r="C53" t="s">
        <v>211</v>
      </c>
      <c r="D53" t="s">
        <v>112</v>
      </c>
      <c r="E53" t="s">
        <v>208</v>
      </c>
      <c r="F53" t="s">
        <v>173</v>
      </c>
      <c r="G53">
        <v>10.99</v>
      </c>
      <c r="H53">
        <v>10.99</v>
      </c>
      <c r="J53">
        <v>0</v>
      </c>
      <c r="K53">
        <v>0</v>
      </c>
      <c r="L53">
        <v>0</v>
      </c>
      <c r="M53">
        <v>557</v>
      </c>
      <c r="O53">
        <v>0</v>
      </c>
      <c r="P53">
        <v>344</v>
      </c>
      <c r="Q53">
        <v>1</v>
      </c>
      <c r="R53">
        <v>0</v>
      </c>
      <c r="S53">
        <v>0</v>
      </c>
      <c r="T53">
        <v>212</v>
      </c>
      <c r="U53">
        <v>122</v>
      </c>
      <c r="V53" t="s">
        <v>60</v>
      </c>
      <c r="W53">
        <v>74</v>
      </c>
      <c r="X53">
        <v>0.78</v>
      </c>
      <c r="Y53">
        <f t="shared" ref="Y53:Y84" si="3">X53*0.18</f>
        <v>0.1404</v>
      </c>
      <c r="Z53">
        <f t="shared" si="1"/>
        <v>0.63960000000000006</v>
      </c>
    </row>
    <row r="54" spans="1:26">
      <c r="A54" t="s">
        <v>105</v>
      </c>
      <c r="B54" t="s">
        <v>212</v>
      </c>
      <c r="C54" t="s">
        <v>213</v>
      </c>
      <c r="D54" t="s">
        <v>112</v>
      </c>
      <c r="E54" t="s">
        <v>208</v>
      </c>
      <c r="F54" t="s">
        <v>63</v>
      </c>
      <c r="G54">
        <v>12.99</v>
      </c>
      <c r="H54">
        <v>12.99</v>
      </c>
      <c r="J54">
        <v>0</v>
      </c>
      <c r="K54">
        <v>0</v>
      </c>
      <c r="L54">
        <v>0</v>
      </c>
      <c r="M54">
        <v>260</v>
      </c>
      <c r="O54">
        <v>0</v>
      </c>
      <c r="P54">
        <v>248</v>
      </c>
      <c r="Q54">
        <v>1</v>
      </c>
      <c r="R54">
        <v>0</v>
      </c>
      <c r="S54">
        <v>0</v>
      </c>
      <c r="T54">
        <v>11</v>
      </c>
      <c r="U54">
        <v>0</v>
      </c>
      <c r="V54" t="s">
        <v>60</v>
      </c>
      <c r="W54">
        <v>14</v>
      </c>
      <c r="Y54">
        <f t="shared" si="3"/>
        <v>0</v>
      </c>
      <c r="Z54">
        <f t="shared" si="1"/>
        <v>0</v>
      </c>
    </row>
    <row r="55" spans="1:26">
      <c r="A55" t="s">
        <v>105</v>
      </c>
      <c r="B55" t="s">
        <v>214</v>
      </c>
      <c r="C55" t="s">
        <v>215</v>
      </c>
      <c r="D55" t="s">
        <v>216</v>
      </c>
      <c r="E55" t="s">
        <v>217</v>
      </c>
      <c r="F55" t="s">
        <v>218</v>
      </c>
      <c r="G55">
        <v>5.99</v>
      </c>
      <c r="H55">
        <v>5.99</v>
      </c>
      <c r="J55">
        <v>0</v>
      </c>
      <c r="K55">
        <v>0</v>
      </c>
      <c r="L55">
        <v>0</v>
      </c>
      <c r="M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t="s">
        <v>118</v>
      </c>
      <c r="Y55">
        <f t="shared" si="3"/>
        <v>0</v>
      </c>
      <c r="Z55">
        <f t="shared" si="1"/>
        <v>0</v>
      </c>
    </row>
    <row r="56" spans="1:26">
      <c r="A56" t="s">
        <v>105</v>
      </c>
      <c r="B56" t="s">
        <v>219</v>
      </c>
      <c r="C56" t="s">
        <v>220</v>
      </c>
      <c r="D56" t="s">
        <v>216</v>
      </c>
      <c r="E56" t="s">
        <v>217</v>
      </c>
      <c r="F56" t="s">
        <v>59</v>
      </c>
      <c r="G56">
        <v>5.95</v>
      </c>
      <c r="H56">
        <v>5.95</v>
      </c>
      <c r="J56">
        <v>0</v>
      </c>
      <c r="K56">
        <v>0</v>
      </c>
      <c r="L56">
        <v>0</v>
      </c>
      <c r="M56">
        <v>174</v>
      </c>
      <c r="O56">
        <v>0</v>
      </c>
      <c r="P56">
        <v>35</v>
      </c>
      <c r="Q56">
        <v>1</v>
      </c>
      <c r="R56">
        <v>1</v>
      </c>
      <c r="S56">
        <v>0</v>
      </c>
      <c r="T56">
        <v>137</v>
      </c>
      <c r="U56">
        <v>107</v>
      </c>
      <c r="V56" t="s">
        <v>60</v>
      </c>
      <c r="W56">
        <v>30</v>
      </c>
      <c r="Y56">
        <f t="shared" si="3"/>
        <v>0</v>
      </c>
      <c r="Z56">
        <f t="shared" si="1"/>
        <v>0</v>
      </c>
    </row>
    <row r="57" spans="1:26">
      <c r="A57" t="s">
        <v>105</v>
      </c>
      <c r="B57" t="s">
        <v>221</v>
      </c>
      <c r="C57" t="s">
        <v>222</v>
      </c>
      <c r="D57" t="s">
        <v>216</v>
      </c>
      <c r="E57" t="s">
        <v>217</v>
      </c>
      <c r="F57" t="s">
        <v>63</v>
      </c>
      <c r="G57">
        <v>8.9499999999999993</v>
      </c>
      <c r="H57">
        <v>8.9499999999999993</v>
      </c>
      <c r="J57">
        <v>0</v>
      </c>
      <c r="K57">
        <v>0</v>
      </c>
      <c r="L57">
        <v>1</v>
      </c>
      <c r="M57">
        <v>95</v>
      </c>
      <c r="O57">
        <v>0</v>
      </c>
      <c r="P57">
        <v>67</v>
      </c>
      <c r="Q57">
        <v>0</v>
      </c>
      <c r="R57">
        <v>0</v>
      </c>
      <c r="S57">
        <v>0</v>
      </c>
      <c r="T57">
        <v>28</v>
      </c>
      <c r="U57">
        <v>20</v>
      </c>
      <c r="V57" t="s">
        <v>60</v>
      </c>
      <c r="W57">
        <v>7</v>
      </c>
      <c r="X57">
        <v>7.34</v>
      </c>
      <c r="Y57">
        <f t="shared" si="3"/>
        <v>1.3211999999999999</v>
      </c>
      <c r="Z57">
        <f t="shared" si="1"/>
        <v>6.0187999999999997</v>
      </c>
    </row>
    <row r="58" spans="1:26">
      <c r="A58" t="s">
        <v>105</v>
      </c>
      <c r="B58" t="s">
        <v>223</v>
      </c>
      <c r="C58" t="s">
        <v>224</v>
      </c>
      <c r="D58" t="s">
        <v>225</v>
      </c>
      <c r="E58" t="s">
        <v>226</v>
      </c>
      <c r="F58" t="s">
        <v>59</v>
      </c>
      <c r="G58">
        <v>6.99</v>
      </c>
      <c r="H58">
        <v>6.99</v>
      </c>
      <c r="J58">
        <v>0</v>
      </c>
      <c r="K58">
        <v>0</v>
      </c>
      <c r="L58">
        <v>1</v>
      </c>
      <c r="M58">
        <v>265</v>
      </c>
      <c r="O58">
        <v>0</v>
      </c>
      <c r="P58">
        <v>164</v>
      </c>
      <c r="Q58">
        <v>1</v>
      </c>
      <c r="R58">
        <v>3</v>
      </c>
      <c r="S58">
        <v>0</v>
      </c>
      <c r="T58">
        <v>97</v>
      </c>
      <c r="U58">
        <v>34</v>
      </c>
      <c r="V58" t="s">
        <v>60</v>
      </c>
      <c r="W58">
        <v>61</v>
      </c>
      <c r="X58">
        <v>4.01</v>
      </c>
      <c r="Y58">
        <f t="shared" si="3"/>
        <v>0.72179999999999989</v>
      </c>
      <c r="Z58">
        <f t="shared" si="1"/>
        <v>3.2881999999999998</v>
      </c>
    </row>
    <row r="59" spans="1:26">
      <c r="A59" t="s">
        <v>105</v>
      </c>
      <c r="B59" t="s">
        <v>227</v>
      </c>
      <c r="C59" t="s">
        <v>228</v>
      </c>
      <c r="D59" t="s">
        <v>225</v>
      </c>
      <c r="E59" t="s">
        <v>226</v>
      </c>
      <c r="F59" t="s">
        <v>63</v>
      </c>
      <c r="G59">
        <v>9.99</v>
      </c>
      <c r="H59">
        <v>9.99</v>
      </c>
      <c r="J59">
        <v>0</v>
      </c>
      <c r="K59">
        <v>0</v>
      </c>
      <c r="L59">
        <v>1</v>
      </c>
      <c r="M59">
        <v>140</v>
      </c>
      <c r="O59">
        <v>0</v>
      </c>
      <c r="P59">
        <v>98</v>
      </c>
      <c r="Q59">
        <v>0</v>
      </c>
      <c r="R59">
        <v>0</v>
      </c>
      <c r="S59">
        <v>0</v>
      </c>
      <c r="T59">
        <v>42</v>
      </c>
      <c r="U59">
        <v>4</v>
      </c>
      <c r="V59" t="s">
        <v>60</v>
      </c>
      <c r="W59">
        <v>37</v>
      </c>
      <c r="X59">
        <v>7.37</v>
      </c>
      <c r="Y59">
        <f t="shared" si="3"/>
        <v>1.3266</v>
      </c>
      <c r="Z59">
        <f t="shared" si="1"/>
        <v>6.0434000000000001</v>
      </c>
    </row>
    <row r="60" spans="1:26">
      <c r="A60" t="s">
        <v>105</v>
      </c>
      <c r="B60" t="s">
        <v>229</v>
      </c>
      <c r="C60" t="s">
        <v>230</v>
      </c>
      <c r="D60" t="s">
        <v>216</v>
      </c>
      <c r="E60" t="s">
        <v>231</v>
      </c>
      <c r="F60" t="s">
        <v>218</v>
      </c>
      <c r="G60">
        <v>5.99</v>
      </c>
      <c r="H60">
        <v>5.99</v>
      </c>
      <c r="J60">
        <v>0</v>
      </c>
      <c r="K60">
        <v>0</v>
      </c>
      <c r="L60">
        <v>0</v>
      </c>
      <c r="M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 t="s">
        <v>118</v>
      </c>
      <c r="Y60">
        <f t="shared" si="3"/>
        <v>0</v>
      </c>
      <c r="Z60">
        <f t="shared" si="1"/>
        <v>0</v>
      </c>
    </row>
    <row r="61" spans="1:26">
      <c r="A61" t="s">
        <v>105</v>
      </c>
      <c r="B61" t="s">
        <v>232</v>
      </c>
      <c r="C61" t="s">
        <v>233</v>
      </c>
      <c r="D61" t="s">
        <v>216</v>
      </c>
      <c r="E61" t="s">
        <v>231</v>
      </c>
      <c r="F61" t="s">
        <v>59</v>
      </c>
      <c r="G61">
        <v>6.99</v>
      </c>
      <c r="H61">
        <v>6.99</v>
      </c>
      <c r="J61">
        <v>0</v>
      </c>
      <c r="K61">
        <v>0</v>
      </c>
      <c r="L61">
        <v>2</v>
      </c>
      <c r="M61">
        <v>550</v>
      </c>
      <c r="O61">
        <v>0</v>
      </c>
      <c r="P61">
        <v>77</v>
      </c>
      <c r="Q61">
        <v>1</v>
      </c>
      <c r="R61">
        <v>0</v>
      </c>
      <c r="S61">
        <v>0</v>
      </c>
      <c r="T61">
        <v>472</v>
      </c>
      <c r="U61">
        <v>332</v>
      </c>
      <c r="V61" t="s">
        <v>209</v>
      </c>
      <c r="W61">
        <v>140</v>
      </c>
      <c r="X61">
        <v>9.16</v>
      </c>
      <c r="Y61">
        <f t="shared" si="3"/>
        <v>1.6488</v>
      </c>
      <c r="Z61">
        <f t="shared" si="1"/>
        <v>7.5112000000000005</v>
      </c>
    </row>
    <row r="62" spans="1:26">
      <c r="A62" t="s">
        <v>105</v>
      </c>
      <c r="B62" t="s">
        <v>234</v>
      </c>
      <c r="C62" t="s">
        <v>235</v>
      </c>
      <c r="D62" t="s">
        <v>216</v>
      </c>
      <c r="E62" t="s">
        <v>231</v>
      </c>
      <c r="F62" t="s">
        <v>63</v>
      </c>
      <c r="G62">
        <v>9.99</v>
      </c>
      <c r="H62">
        <v>9.99</v>
      </c>
      <c r="J62">
        <v>0</v>
      </c>
      <c r="K62">
        <v>0</v>
      </c>
      <c r="L62">
        <v>0</v>
      </c>
      <c r="M62">
        <v>247</v>
      </c>
      <c r="O62">
        <v>0</v>
      </c>
      <c r="P62">
        <v>33</v>
      </c>
      <c r="Q62">
        <v>0</v>
      </c>
      <c r="R62">
        <v>0</v>
      </c>
      <c r="S62">
        <v>0</v>
      </c>
      <c r="T62">
        <v>214</v>
      </c>
      <c r="U62">
        <v>192</v>
      </c>
      <c r="V62" t="s">
        <v>60</v>
      </c>
      <c r="W62">
        <v>21</v>
      </c>
      <c r="Y62">
        <f t="shared" si="3"/>
        <v>0</v>
      </c>
      <c r="Z62">
        <f t="shared" si="1"/>
        <v>0</v>
      </c>
    </row>
    <row r="63" spans="1:26">
      <c r="A63" t="s">
        <v>105</v>
      </c>
      <c r="B63" t="s">
        <v>236</v>
      </c>
      <c r="C63" t="s">
        <v>237</v>
      </c>
      <c r="D63" t="s">
        <v>216</v>
      </c>
      <c r="E63" t="s">
        <v>231</v>
      </c>
      <c r="F63" t="s">
        <v>63</v>
      </c>
      <c r="G63">
        <v>10.99</v>
      </c>
      <c r="H63">
        <v>10.99</v>
      </c>
      <c r="J63">
        <v>0</v>
      </c>
      <c r="K63">
        <v>0</v>
      </c>
      <c r="L63">
        <v>0</v>
      </c>
      <c r="M63">
        <v>35</v>
      </c>
      <c r="O63">
        <v>0</v>
      </c>
      <c r="P63">
        <v>13</v>
      </c>
      <c r="Q63">
        <v>0</v>
      </c>
      <c r="R63">
        <v>0</v>
      </c>
      <c r="S63">
        <v>0</v>
      </c>
      <c r="T63">
        <v>22</v>
      </c>
      <c r="U63">
        <v>3</v>
      </c>
      <c r="V63" t="s">
        <v>60</v>
      </c>
      <c r="W63">
        <v>19</v>
      </c>
      <c r="Y63">
        <f t="shared" si="3"/>
        <v>0</v>
      </c>
      <c r="Z63">
        <f t="shared" si="1"/>
        <v>0</v>
      </c>
    </row>
    <row r="64" spans="1:26">
      <c r="A64" t="s">
        <v>105</v>
      </c>
      <c r="B64" t="s">
        <v>238</v>
      </c>
      <c r="C64" t="s">
        <v>239</v>
      </c>
      <c r="D64" t="s">
        <v>240</v>
      </c>
      <c r="E64" t="s">
        <v>241</v>
      </c>
      <c r="F64" t="s">
        <v>59</v>
      </c>
      <c r="G64">
        <v>6.99</v>
      </c>
      <c r="H64">
        <v>6.99</v>
      </c>
      <c r="J64">
        <v>0</v>
      </c>
      <c r="K64">
        <v>0</v>
      </c>
      <c r="L64">
        <v>2</v>
      </c>
      <c r="M64">
        <v>435</v>
      </c>
      <c r="O64">
        <v>0</v>
      </c>
      <c r="P64">
        <v>46</v>
      </c>
      <c r="Q64">
        <v>1</v>
      </c>
      <c r="R64">
        <v>0</v>
      </c>
      <c r="S64">
        <v>0</v>
      </c>
      <c r="T64">
        <v>388</v>
      </c>
      <c r="U64">
        <v>277</v>
      </c>
      <c r="V64" t="s">
        <v>60</v>
      </c>
      <c r="W64">
        <v>109</v>
      </c>
      <c r="X64">
        <v>8.59</v>
      </c>
      <c r="Y64">
        <f t="shared" si="3"/>
        <v>1.5462</v>
      </c>
      <c r="Z64">
        <f t="shared" si="1"/>
        <v>7.0438000000000001</v>
      </c>
    </row>
    <row r="65" spans="1:26">
      <c r="A65" t="s">
        <v>105</v>
      </c>
      <c r="B65" t="s">
        <v>242</v>
      </c>
      <c r="C65" t="s">
        <v>243</v>
      </c>
      <c r="D65" t="s">
        <v>240</v>
      </c>
      <c r="E65" t="s">
        <v>241</v>
      </c>
      <c r="F65" t="s">
        <v>63</v>
      </c>
      <c r="G65">
        <v>9.99</v>
      </c>
      <c r="H65">
        <v>9.99</v>
      </c>
      <c r="J65">
        <v>0</v>
      </c>
      <c r="K65">
        <v>0</v>
      </c>
      <c r="L65">
        <v>0</v>
      </c>
      <c r="M65">
        <v>202</v>
      </c>
      <c r="O65">
        <v>0</v>
      </c>
      <c r="P65">
        <v>39</v>
      </c>
      <c r="Q65">
        <v>0</v>
      </c>
      <c r="R65">
        <v>0</v>
      </c>
      <c r="S65">
        <v>0</v>
      </c>
      <c r="T65">
        <v>163</v>
      </c>
      <c r="U65">
        <v>147</v>
      </c>
      <c r="V65" t="s">
        <v>60</v>
      </c>
      <c r="W65">
        <v>15</v>
      </c>
      <c r="Y65">
        <f t="shared" si="3"/>
        <v>0</v>
      </c>
      <c r="Z65">
        <f t="shared" si="1"/>
        <v>0</v>
      </c>
    </row>
    <row r="66" spans="1:26">
      <c r="A66" t="s">
        <v>105</v>
      </c>
      <c r="B66" t="s">
        <v>244</v>
      </c>
      <c r="C66" t="s">
        <v>245</v>
      </c>
      <c r="D66" t="s">
        <v>121</v>
      </c>
      <c r="E66" t="s">
        <v>246</v>
      </c>
      <c r="F66" t="s">
        <v>218</v>
      </c>
      <c r="G66">
        <v>5.5</v>
      </c>
      <c r="H66">
        <v>5.5</v>
      </c>
      <c r="J66">
        <v>0</v>
      </c>
      <c r="K66">
        <v>0</v>
      </c>
      <c r="L66">
        <v>0</v>
      </c>
      <c r="M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t="s">
        <v>118</v>
      </c>
      <c r="Y66">
        <f t="shared" si="3"/>
        <v>0</v>
      </c>
      <c r="Z66">
        <f t="shared" ref="Z66:Z129" si="4">X66-Y66</f>
        <v>0</v>
      </c>
    </row>
    <row r="67" spans="1:26">
      <c r="A67" t="s">
        <v>105</v>
      </c>
      <c r="B67" t="s">
        <v>247</v>
      </c>
      <c r="C67" t="s">
        <v>248</v>
      </c>
      <c r="D67" t="s">
        <v>121</v>
      </c>
      <c r="E67" t="s">
        <v>246</v>
      </c>
      <c r="F67" t="s">
        <v>59</v>
      </c>
      <c r="G67">
        <v>6.99</v>
      </c>
      <c r="H67">
        <v>6.99</v>
      </c>
      <c r="J67">
        <v>0</v>
      </c>
      <c r="K67">
        <v>0</v>
      </c>
      <c r="L67">
        <v>2</v>
      </c>
      <c r="M67">
        <v>1385</v>
      </c>
      <c r="O67">
        <v>0</v>
      </c>
      <c r="P67">
        <v>361</v>
      </c>
      <c r="Q67">
        <v>1</v>
      </c>
      <c r="R67">
        <v>0</v>
      </c>
      <c r="S67">
        <v>0</v>
      </c>
      <c r="T67">
        <v>1023</v>
      </c>
      <c r="U67">
        <v>458</v>
      </c>
      <c r="V67" t="s">
        <v>60</v>
      </c>
      <c r="W67">
        <v>565</v>
      </c>
      <c r="X67">
        <v>9.24</v>
      </c>
      <c r="Y67">
        <f t="shared" si="3"/>
        <v>1.6632</v>
      </c>
      <c r="Z67">
        <f t="shared" si="4"/>
        <v>7.5768000000000004</v>
      </c>
    </row>
    <row r="68" spans="1:26">
      <c r="A68" t="s">
        <v>105</v>
      </c>
      <c r="B68" t="s">
        <v>249</v>
      </c>
      <c r="C68" t="s">
        <v>250</v>
      </c>
      <c r="D68" t="s">
        <v>121</v>
      </c>
      <c r="E68" t="s">
        <v>246</v>
      </c>
      <c r="F68" t="s">
        <v>63</v>
      </c>
      <c r="G68">
        <v>9.99</v>
      </c>
      <c r="H68">
        <v>9.99</v>
      </c>
      <c r="J68">
        <v>0</v>
      </c>
      <c r="K68">
        <v>0</v>
      </c>
      <c r="L68">
        <v>1</v>
      </c>
      <c r="M68">
        <v>230</v>
      </c>
      <c r="O68">
        <v>0</v>
      </c>
      <c r="P68">
        <v>59</v>
      </c>
      <c r="Q68">
        <v>0</v>
      </c>
      <c r="R68">
        <v>0</v>
      </c>
      <c r="S68">
        <v>0</v>
      </c>
      <c r="T68">
        <v>171</v>
      </c>
      <c r="U68">
        <v>21</v>
      </c>
      <c r="V68" t="s">
        <v>60</v>
      </c>
      <c r="W68">
        <v>147</v>
      </c>
      <c r="X68">
        <v>6.96</v>
      </c>
      <c r="Y68">
        <f t="shared" si="3"/>
        <v>1.2527999999999999</v>
      </c>
      <c r="Z68">
        <f t="shared" si="4"/>
        <v>5.7072000000000003</v>
      </c>
    </row>
    <row r="69" spans="1:26">
      <c r="A69" t="s">
        <v>105</v>
      </c>
      <c r="B69" t="s">
        <v>251</v>
      </c>
      <c r="C69" t="s">
        <v>252</v>
      </c>
      <c r="D69" t="s">
        <v>121</v>
      </c>
      <c r="E69" t="s">
        <v>246</v>
      </c>
      <c r="F69" t="s">
        <v>63</v>
      </c>
      <c r="G69">
        <v>10.99</v>
      </c>
      <c r="H69">
        <v>10.99</v>
      </c>
      <c r="J69">
        <v>0</v>
      </c>
      <c r="K69">
        <v>0</v>
      </c>
      <c r="L69">
        <v>0</v>
      </c>
      <c r="M69">
        <v>320</v>
      </c>
      <c r="O69">
        <v>0</v>
      </c>
      <c r="P69">
        <v>249</v>
      </c>
      <c r="Q69">
        <v>0</v>
      </c>
      <c r="R69">
        <v>0</v>
      </c>
      <c r="S69">
        <v>0</v>
      </c>
      <c r="T69">
        <v>71</v>
      </c>
      <c r="U69">
        <v>41</v>
      </c>
      <c r="V69" t="s">
        <v>60</v>
      </c>
      <c r="W69">
        <v>26</v>
      </c>
      <c r="Y69">
        <f t="shared" si="3"/>
        <v>0</v>
      </c>
      <c r="Z69">
        <f t="shared" si="4"/>
        <v>0</v>
      </c>
    </row>
    <row r="70" spans="1:26">
      <c r="A70" t="s">
        <v>105</v>
      </c>
      <c r="B70" t="s">
        <v>253</v>
      </c>
      <c r="C70" t="s">
        <v>254</v>
      </c>
      <c r="D70" t="s">
        <v>255</v>
      </c>
      <c r="E70" t="s">
        <v>256</v>
      </c>
      <c r="F70" t="s">
        <v>59</v>
      </c>
      <c r="G70">
        <v>6.99</v>
      </c>
      <c r="H70">
        <v>6.99</v>
      </c>
      <c r="J70">
        <v>0</v>
      </c>
      <c r="K70">
        <v>0</v>
      </c>
      <c r="L70">
        <v>58</v>
      </c>
      <c r="M70">
        <v>1513</v>
      </c>
      <c r="O70">
        <v>0</v>
      </c>
      <c r="P70">
        <v>476</v>
      </c>
      <c r="Q70">
        <v>1</v>
      </c>
      <c r="R70">
        <v>0</v>
      </c>
      <c r="S70">
        <v>0</v>
      </c>
      <c r="T70">
        <v>1036</v>
      </c>
      <c r="U70">
        <v>0</v>
      </c>
      <c r="V70" t="s">
        <v>257</v>
      </c>
      <c r="W70">
        <v>592</v>
      </c>
      <c r="X70">
        <v>283.83999999999997</v>
      </c>
      <c r="Y70">
        <f t="shared" si="3"/>
        <v>51.091199999999994</v>
      </c>
      <c r="Z70">
        <f t="shared" si="4"/>
        <v>232.74879999999999</v>
      </c>
    </row>
    <row r="71" spans="1:26">
      <c r="A71" t="s">
        <v>105</v>
      </c>
      <c r="B71" t="s">
        <v>258</v>
      </c>
      <c r="C71" t="s">
        <v>259</v>
      </c>
      <c r="D71" t="s">
        <v>255</v>
      </c>
      <c r="E71" t="s">
        <v>256</v>
      </c>
      <c r="F71" t="s">
        <v>63</v>
      </c>
      <c r="G71">
        <v>9.99</v>
      </c>
      <c r="H71">
        <v>9.99</v>
      </c>
      <c r="J71">
        <v>0</v>
      </c>
      <c r="K71">
        <v>0</v>
      </c>
      <c r="L71">
        <v>1</v>
      </c>
      <c r="M71">
        <v>378</v>
      </c>
      <c r="O71">
        <v>0</v>
      </c>
      <c r="P71">
        <v>209</v>
      </c>
      <c r="Q71">
        <v>0</v>
      </c>
      <c r="R71">
        <v>0</v>
      </c>
      <c r="S71">
        <v>0</v>
      </c>
      <c r="T71">
        <v>169</v>
      </c>
      <c r="U71">
        <v>0</v>
      </c>
      <c r="V71" t="s">
        <v>260</v>
      </c>
      <c r="W71">
        <v>151</v>
      </c>
      <c r="X71">
        <v>6.96</v>
      </c>
      <c r="Y71">
        <f t="shared" si="3"/>
        <v>1.2527999999999999</v>
      </c>
      <c r="Z71">
        <f t="shared" si="4"/>
        <v>5.7072000000000003</v>
      </c>
    </row>
    <row r="72" spans="1:26">
      <c r="A72" t="s">
        <v>105</v>
      </c>
      <c r="B72" t="s">
        <v>261</v>
      </c>
      <c r="C72" t="s">
        <v>262</v>
      </c>
      <c r="D72" t="s">
        <v>89</v>
      </c>
      <c r="E72" t="s">
        <v>263</v>
      </c>
      <c r="F72" t="s">
        <v>59</v>
      </c>
      <c r="G72">
        <v>6.99</v>
      </c>
      <c r="H72">
        <v>6.99</v>
      </c>
      <c r="J72">
        <v>0</v>
      </c>
      <c r="K72">
        <v>0</v>
      </c>
      <c r="L72">
        <v>12</v>
      </c>
      <c r="M72">
        <v>465</v>
      </c>
      <c r="O72">
        <v>0</v>
      </c>
      <c r="P72">
        <v>54</v>
      </c>
      <c r="Q72">
        <v>1</v>
      </c>
      <c r="R72">
        <v>0</v>
      </c>
      <c r="S72">
        <v>0</v>
      </c>
      <c r="T72">
        <v>410</v>
      </c>
      <c r="U72">
        <v>0</v>
      </c>
      <c r="V72" t="s">
        <v>257</v>
      </c>
      <c r="W72">
        <v>163</v>
      </c>
      <c r="X72">
        <v>56.04</v>
      </c>
      <c r="Y72">
        <f t="shared" si="3"/>
        <v>10.087199999999999</v>
      </c>
      <c r="Z72">
        <f t="shared" si="4"/>
        <v>45.952799999999996</v>
      </c>
    </row>
    <row r="73" spans="1:26">
      <c r="A73" t="s">
        <v>105</v>
      </c>
      <c r="B73" t="s">
        <v>264</v>
      </c>
      <c r="C73" t="s">
        <v>265</v>
      </c>
      <c r="D73" t="s">
        <v>89</v>
      </c>
      <c r="E73" t="s">
        <v>263</v>
      </c>
      <c r="F73" t="s">
        <v>63</v>
      </c>
      <c r="G73">
        <v>9.99</v>
      </c>
      <c r="H73">
        <v>9.99</v>
      </c>
      <c r="J73">
        <v>0</v>
      </c>
      <c r="K73">
        <v>0</v>
      </c>
      <c r="L73">
        <v>3</v>
      </c>
      <c r="M73">
        <v>170</v>
      </c>
      <c r="O73">
        <v>0</v>
      </c>
      <c r="P73">
        <v>46</v>
      </c>
      <c r="Q73">
        <v>0</v>
      </c>
      <c r="R73">
        <v>0</v>
      </c>
      <c r="S73">
        <v>0</v>
      </c>
      <c r="T73">
        <v>124</v>
      </c>
      <c r="U73">
        <v>0</v>
      </c>
      <c r="V73" t="s">
        <v>257</v>
      </c>
      <c r="W73">
        <v>50</v>
      </c>
      <c r="X73">
        <v>24.57</v>
      </c>
      <c r="Y73">
        <f t="shared" si="3"/>
        <v>4.4226000000000001</v>
      </c>
      <c r="Z73">
        <f t="shared" si="4"/>
        <v>20.147400000000001</v>
      </c>
    </row>
    <row r="74" spans="1:26">
      <c r="A74" t="s">
        <v>105</v>
      </c>
      <c r="B74" t="s">
        <v>266</v>
      </c>
      <c r="C74" t="s">
        <v>267</v>
      </c>
      <c r="D74" t="s">
        <v>112</v>
      </c>
      <c r="E74" t="s">
        <v>268</v>
      </c>
      <c r="F74" t="s">
        <v>59</v>
      </c>
      <c r="G74">
        <v>6.99</v>
      </c>
      <c r="H74">
        <v>6.99</v>
      </c>
      <c r="J74">
        <v>0</v>
      </c>
      <c r="K74">
        <v>0</v>
      </c>
      <c r="L74">
        <v>0</v>
      </c>
      <c r="M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 t="s">
        <v>118</v>
      </c>
      <c r="Y74">
        <f t="shared" si="3"/>
        <v>0</v>
      </c>
      <c r="Z74">
        <f t="shared" si="4"/>
        <v>0</v>
      </c>
    </row>
    <row r="75" spans="1:26">
      <c r="A75" t="s">
        <v>105</v>
      </c>
      <c r="B75" t="s">
        <v>269</v>
      </c>
      <c r="C75" t="s">
        <v>270</v>
      </c>
      <c r="D75" t="s">
        <v>112</v>
      </c>
      <c r="E75" t="s">
        <v>268</v>
      </c>
      <c r="F75" t="s">
        <v>63</v>
      </c>
      <c r="G75">
        <v>9.99</v>
      </c>
      <c r="H75">
        <v>9.99</v>
      </c>
      <c r="J75">
        <v>0</v>
      </c>
      <c r="K75">
        <v>0</v>
      </c>
      <c r="L75">
        <v>0</v>
      </c>
      <c r="M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t="s">
        <v>118</v>
      </c>
      <c r="Y75">
        <f t="shared" si="3"/>
        <v>0</v>
      </c>
      <c r="Z75">
        <f t="shared" si="4"/>
        <v>0</v>
      </c>
    </row>
    <row r="76" spans="1:26">
      <c r="A76" t="s">
        <v>105</v>
      </c>
      <c r="B76" t="s">
        <v>271</v>
      </c>
      <c r="C76" t="s">
        <v>272</v>
      </c>
      <c r="D76" t="s">
        <v>112</v>
      </c>
      <c r="E76" t="s">
        <v>268</v>
      </c>
      <c r="F76" t="s">
        <v>63</v>
      </c>
      <c r="G76">
        <v>11.99</v>
      </c>
      <c r="H76">
        <v>11.99</v>
      </c>
      <c r="J76">
        <v>0</v>
      </c>
      <c r="K76">
        <v>0</v>
      </c>
      <c r="L76">
        <v>0</v>
      </c>
      <c r="M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 t="s">
        <v>118</v>
      </c>
      <c r="Y76">
        <f t="shared" si="3"/>
        <v>0</v>
      </c>
      <c r="Z76">
        <f t="shared" si="4"/>
        <v>0</v>
      </c>
    </row>
    <row r="77" spans="1:26">
      <c r="A77" t="s">
        <v>105</v>
      </c>
      <c r="B77" t="s">
        <v>273</v>
      </c>
      <c r="C77" t="s">
        <v>274</v>
      </c>
      <c r="D77" t="s">
        <v>169</v>
      </c>
      <c r="E77" t="s">
        <v>275</v>
      </c>
      <c r="F77" t="s">
        <v>59</v>
      </c>
      <c r="G77">
        <v>6.99</v>
      </c>
      <c r="H77">
        <v>6.99</v>
      </c>
      <c r="J77">
        <v>0</v>
      </c>
      <c r="K77">
        <v>0</v>
      </c>
      <c r="L77">
        <v>0</v>
      </c>
      <c r="M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t="s">
        <v>118</v>
      </c>
      <c r="Y77">
        <f t="shared" si="3"/>
        <v>0</v>
      </c>
      <c r="Z77">
        <f t="shared" si="4"/>
        <v>0</v>
      </c>
    </row>
    <row r="78" spans="1:26">
      <c r="A78" t="s">
        <v>105</v>
      </c>
      <c r="B78" t="s">
        <v>276</v>
      </c>
      <c r="C78" t="s">
        <v>277</v>
      </c>
      <c r="D78" t="s">
        <v>169</v>
      </c>
      <c r="E78" t="s">
        <v>275</v>
      </c>
      <c r="F78" t="s">
        <v>63</v>
      </c>
      <c r="G78">
        <v>9.99</v>
      </c>
      <c r="H78">
        <v>9.99</v>
      </c>
      <c r="J78">
        <v>0</v>
      </c>
      <c r="K78">
        <v>0</v>
      </c>
      <c r="L78">
        <v>0</v>
      </c>
      <c r="M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t="s">
        <v>118</v>
      </c>
      <c r="Y78">
        <f t="shared" si="3"/>
        <v>0</v>
      </c>
      <c r="Z78">
        <f t="shared" si="4"/>
        <v>0</v>
      </c>
    </row>
    <row r="79" spans="1:26">
      <c r="A79" t="s">
        <v>105</v>
      </c>
      <c r="B79" t="s">
        <v>278</v>
      </c>
      <c r="C79" t="s">
        <v>279</v>
      </c>
      <c r="D79" t="s">
        <v>280</v>
      </c>
      <c r="E79" t="s">
        <v>281</v>
      </c>
      <c r="F79" t="s">
        <v>59</v>
      </c>
      <c r="G79">
        <v>7.95</v>
      </c>
      <c r="H79">
        <v>7.95</v>
      </c>
      <c r="J79">
        <v>0</v>
      </c>
      <c r="K79">
        <v>0</v>
      </c>
      <c r="L79">
        <v>0</v>
      </c>
      <c r="M79">
        <v>120</v>
      </c>
      <c r="O79">
        <v>0</v>
      </c>
      <c r="P79">
        <v>105</v>
      </c>
      <c r="Q79">
        <v>1</v>
      </c>
      <c r="R79">
        <v>0</v>
      </c>
      <c r="S79">
        <v>0</v>
      </c>
      <c r="T79">
        <v>14</v>
      </c>
      <c r="U79">
        <v>0</v>
      </c>
      <c r="V79" t="s">
        <v>118</v>
      </c>
      <c r="Y79">
        <f t="shared" si="3"/>
        <v>0</v>
      </c>
      <c r="Z79">
        <f t="shared" si="4"/>
        <v>0</v>
      </c>
    </row>
    <row r="80" spans="1:26">
      <c r="A80" t="s">
        <v>105</v>
      </c>
      <c r="B80" t="s">
        <v>282</v>
      </c>
      <c r="C80" t="s">
        <v>283</v>
      </c>
      <c r="D80" t="s">
        <v>284</v>
      </c>
      <c r="E80" t="s">
        <v>285</v>
      </c>
      <c r="F80" t="s">
        <v>59</v>
      </c>
      <c r="G80">
        <v>7.95</v>
      </c>
      <c r="H80">
        <v>7.95</v>
      </c>
      <c r="J80">
        <v>0</v>
      </c>
      <c r="K80">
        <v>0</v>
      </c>
      <c r="L80">
        <v>0</v>
      </c>
      <c r="M80">
        <v>1042</v>
      </c>
      <c r="O80">
        <v>0</v>
      </c>
      <c r="P80">
        <v>876</v>
      </c>
      <c r="Q80">
        <v>73</v>
      </c>
      <c r="R80">
        <v>70</v>
      </c>
      <c r="S80">
        <v>0</v>
      </c>
      <c r="T80">
        <v>23</v>
      </c>
      <c r="U80">
        <v>6</v>
      </c>
      <c r="V80" t="s">
        <v>60</v>
      </c>
      <c r="W80">
        <v>16</v>
      </c>
      <c r="Y80">
        <f t="shared" si="3"/>
        <v>0</v>
      </c>
      <c r="Z80">
        <f t="shared" si="4"/>
        <v>0</v>
      </c>
    </row>
    <row r="81" spans="1:26">
      <c r="A81" t="s">
        <v>105</v>
      </c>
      <c r="B81" t="s">
        <v>286</v>
      </c>
      <c r="C81" t="s">
        <v>287</v>
      </c>
      <c r="D81" t="s">
        <v>284</v>
      </c>
      <c r="E81" t="s">
        <v>285</v>
      </c>
      <c r="F81" t="s">
        <v>63</v>
      </c>
      <c r="G81">
        <v>8.9499999999999993</v>
      </c>
      <c r="H81">
        <v>8.9499999999999993</v>
      </c>
      <c r="J81">
        <v>0</v>
      </c>
      <c r="K81">
        <v>0</v>
      </c>
      <c r="L81">
        <v>0</v>
      </c>
      <c r="M81">
        <v>221</v>
      </c>
      <c r="O81">
        <v>0</v>
      </c>
      <c r="P81">
        <v>86</v>
      </c>
      <c r="Q81">
        <v>0</v>
      </c>
      <c r="R81">
        <v>0</v>
      </c>
      <c r="S81">
        <v>0</v>
      </c>
      <c r="T81">
        <v>135</v>
      </c>
      <c r="U81">
        <v>130</v>
      </c>
      <c r="V81" t="s">
        <v>60</v>
      </c>
      <c r="W81">
        <v>5</v>
      </c>
      <c r="Y81">
        <f t="shared" si="3"/>
        <v>0</v>
      </c>
      <c r="Z81">
        <f t="shared" si="4"/>
        <v>0</v>
      </c>
    </row>
    <row r="82" spans="1:26">
      <c r="A82" t="s">
        <v>105</v>
      </c>
      <c r="B82" t="s">
        <v>288</v>
      </c>
      <c r="C82" t="s">
        <v>289</v>
      </c>
      <c r="D82" t="s">
        <v>290</v>
      </c>
      <c r="E82" t="s">
        <v>291</v>
      </c>
      <c r="F82" t="s">
        <v>59</v>
      </c>
      <c r="G82">
        <v>7.95</v>
      </c>
      <c r="H82">
        <v>7.95</v>
      </c>
      <c r="J82">
        <v>0</v>
      </c>
      <c r="K82">
        <v>0</v>
      </c>
      <c r="L82">
        <v>0</v>
      </c>
      <c r="M82">
        <v>-433</v>
      </c>
      <c r="O82">
        <v>0</v>
      </c>
      <c r="P82">
        <v>122</v>
      </c>
      <c r="Q82">
        <v>8</v>
      </c>
      <c r="R82">
        <v>8</v>
      </c>
      <c r="S82">
        <v>0</v>
      </c>
      <c r="T82">
        <v>-571</v>
      </c>
      <c r="U82">
        <v>0</v>
      </c>
      <c r="V82" t="s">
        <v>60</v>
      </c>
      <c r="W82">
        <v>2</v>
      </c>
      <c r="Y82">
        <f t="shared" si="3"/>
        <v>0</v>
      </c>
      <c r="Z82">
        <f t="shared" si="4"/>
        <v>0</v>
      </c>
    </row>
    <row r="83" spans="1:26">
      <c r="A83" t="s">
        <v>105</v>
      </c>
      <c r="B83" t="s">
        <v>292</v>
      </c>
      <c r="C83" t="s">
        <v>293</v>
      </c>
      <c r="D83" t="s">
        <v>290</v>
      </c>
      <c r="E83" t="s">
        <v>291</v>
      </c>
      <c r="F83" t="s">
        <v>63</v>
      </c>
      <c r="G83">
        <v>7.95</v>
      </c>
      <c r="H83">
        <v>7.95</v>
      </c>
      <c r="J83">
        <v>0</v>
      </c>
      <c r="K83">
        <v>0</v>
      </c>
      <c r="L83">
        <v>0</v>
      </c>
      <c r="M83">
        <v>55</v>
      </c>
      <c r="O83">
        <v>0</v>
      </c>
      <c r="P83">
        <v>44</v>
      </c>
      <c r="Q83">
        <v>2</v>
      </c>
      <c r="R83">
        <v>1</v>
      </c>
      <c r="S83">
        <v>0</v>
      </c>
      <c r="T83">
        <v>8</v>
      </c>
      <c r="U83">
        <v>8</v>
      </c>
      <c r="V83" t="s">
        <v>60</v>
      </c>
      <c r="Y83">
        <f t="shared" si="3"/>
        <v>0</v>
      </c>
      <c r="Z83">
        <f t="shared" si="4"/>
        <v>0</v>
      </c>
    </row>
    <row r="84" spans="1:26">
      <c r="A84" t="s">
        <v>105</v>
      </c>
      <c r="B84" t="s">
        <v>294</v>
      </c>
      <c r="C84" t="s">
        <v>295</v>
      </c>
      <c r="D84" t="s">
        <v>296</v>
      </c>
      <c r="E84" t="s">
        <v>297</v>
      </c>
      <c r="F84" t="s">
        <v>59</v>
      </c>
      <c r="G84">
        <v>7.95</v>
      </c>
      <c r="H84">
        <v>7.95</v>
      </c>
      <c r="J84">
        <v>0</v>
      </c>
      <c r="K84">
        <v>0</v>
      </c>
      <c r="L84">
        <v>0</v>
      </c>
      <c r="M84">
        <v>-5</v>
      </c>
      <c r="O84">
        <v>0</v>
      </c>
      <c r="P84">
        <v>19</v>
      </c>
      <c r="Q84">
        <v>0</v>
      </c>
      <c r="R84">
        <v>0</v>
      </c>
      <c r="S84">
        <v>0</v>
      </c>
      <c r="T84">
        <v>-24</v>
      </c>
      <c r="U84">
        <v>0</v>
      </c>
      <c r="V84" t="s">
        <v>60</v>
      </c>
      <c r="W84">
        <v>1</v>
      </c>
      <c r="Y84">
        <f t="shared" si="3"/>
        <v>0</v>
      </c>
      <c r="Z84">
        <f t="shared" si="4"/>
        <v>0</v>
      </c>
    </row>
    <row r="85" spans="1:26">
      <c r="A85" t="s">
        <v>105</v>
      </c>
      <c r="B85" t="s">
        <v>298</v>
      </c>
      <c r="C85" t="s">
        <v>299</v>
      </c>
      <c r="D85" t="s">
        <v>300</v>
      </c>
      <c r="E85" t="s">
        <v>301</v>
      </c>
      <c r="F85" t="s">
        <v>302</v>
      </c>
      <c r="G85">
        <v>8.9499999999999993</v>
      </c>
      <c r="H85">
        <v>8.9499999999999993</v>
      </c>
      <c r="J85">
        <v>0</v>
      </c>
      <c r="K85">
        <v>0</v>
      </c>
      <c r="L85">
        <v>0</v>
      </c>
      <c r="M85">
        <v>59</v>
      </c>
      <c r="O85">
        <v>0</v>
      </c>
      <c r="P85">
        <v>99</v>
      </c>
      <c r="Q85">
        <v>1</v>
      </c>
      <c r="R85">
        <v>4</v>
      </c>
      <c r="S85">
        <v>0</v>
      </c>
      <c r="T85">
        <v>-45</v>
      </c>
      <c r="U85">
        <v>0</v>
      </c>
      <c r="V85" t="s">
        <v>118</v>
      </c>
      <c r="Y85">
        <f t="shared" ref="Y85:Y116" si="5">X85*0.18</f>
        <v>0</v>
      </c>
      <c r="Z85">
        <f t="shared" si="4"/>
        <v>0</v>
      </c>
    </row>
    <row r="86" spans="1:26">
      <c r="A86" t="s">
        <v>105</v>
      </c>
      <c r="B86" t="s">
        <v>303</v>
      </c>
      <c r="C86" t="s">
        <v>304</v>
      </c>
      <c r="D86" t="s">
        <v>305</v>
      </c>
      <c r="E86" t="s">
        <v>306</v>
      </c>
      <c r="F86" t="s">
        <v>59</v>
      </c>
      <c r="G86">
        <v>7.95</v>
      </c>
      <c r="H86">
        <v>7.95</v>
      </c>
      <c r="J86">
        <v>0</v>
      </c>
      <c r="K86">
        <v>0</v>
      </c>
      <c r="L86">
        <v>0</v>
      </c>
      <c r="M86">
        <v>-182</v>
      </c>
      <c r="O86">
        <v>0</v>
      </c>
      <c r="P86">
        <v>44</v>
      </c>
      <c r="Q86">
        <v>3</v>
      </c>
      <c r="R86">
        <v>2</v>
      </c>
      <c r="S86">
        <v>0</v>
      </c>
      <c r="T86">
        <v>-231</v>
      </c>
      <c r="U86">
        <v>0</v>
      </c>
      <c r="V86" t="s">
        <v>118</v>
      </c>
      <c r="W86">
        <v>3</v>
      </c>
      <c r="Y86">
        <f t="shared" si="5"/>
        <v>0</v>
      </c>
      <c r="Z86">
        <f t="shared" si="4"/>
        <v>0</v>
      </c>
    </row>
    <row r="87" spans="1:26">
      <c r="A87" t="s">
        <v>105</v>
      </c>
      <c r="B87" t="s">
        <v>307</v>
      </c>
      <c r="C87" t="s">
        <v>308</v>
      </c>
      <c r="D87" t="s">
        <v>309</v>
      </c>
      <c r="E87" t="s">
        <v>310</v>
      </c>
      <c r="F87">
        <v>12</v>
      </c>
      <c r="G87">
        <v>3.5</v>
      </c>
      <c r="H87">
        <v>3.5</v>
      </c>
      <c r="J87">
        <v>0</v>
      </c>
      <c r="K87">
        <v>0</v>
      </c>
      <c r="L87">
        <v>0</v>
      </c>
      <c r="M87">
        <v>200</v>
      </c>
      <c r="O87">
        <v>0</v>
      </c>
      <c r="P87">
        <v>145</v>
      </c>
      <c r="Q87">
        <v>4</v>
      </c>
      <c r="R87">
        <v>0</v>
      </c>
      <c r="S87">
        <v>0</v>
      </c>
      <c r="T87">
        <v>51</v>
      </c>
      <c r="U87">
        <v>49</v>
      </c>
      <c r="V87" t="s">
        <v>60</v>
      </c>
      <c r="W87">
        <v>2</v>
      </c>
      <c r="Y87">
        <f t="shared" si="5"/>
        <v>0</v>
      </c>
      <c r="Z87">
        <f t="shared" si="4"/>
        <v>0</v>
      </c>
    </row>
    <row r="88" spans="1:26">
      <c r="A88" t="s">
        <v>105</v>
      </c>
      <c r="B88" t="s">
        <v>311</v>
      </c>
      <c r="C88" t="s">
        <v>312</v>
      </c>
      <c r="D88" t="s">
        <v>284</v>
      </c>
      <c r="E88" t="s">
        <v>313</v>
      </c>
      <c r="F88" t="s">
        <v>173</v>
      </c>
      <c r="G88">
        <v>8.9499999999999993</v>
      </c>
      <c r="H88">
        <v>8.9499999999999993</v>
      </c>
      <c r="J88">
        <v>0</v>
      </c>
      <c r="K88">
        <v>0</v>
      </c>
      <c r="L88">
        <v>1</v>
      </c>
      <c r="M88">
        <v>464</v>
      </c>
      <c r="O88">
        <v>0</v>
      </c>
      <c r="P88">
        <v>452</v>
      </c>
      <c r="Q88">
        <v>4</v>
      </c>
      <c r="R88">
        <v>0</v>
      </c>
      <c r="S88">
        <v>0</v>
      </c>
      <c r="T88">
        <v>8</v>
      </c>
      <c r="U88">
        <v>3</v>
      </c>
      <c r="V88" t="s">
        <v>60</v>
      </c>
      <c r="W88">
        <v>4</v>
      </c>
      <c r="X88">
        <v>7.34</v>
      </c>
      <c r="Y88">
        <f t="shared" si="5"/>
        <v>1.3211999999999999</v>
      </c>
      <c r="Z88">
        <f t="shared" si="4"/>
        <v>6.0187999999999997</v>
      </c>
    </row>
    <row r="89" spans="1:26">
      <c r="A89" t="s">
        <v>105</v>
      </c>
      <c r="B89" t="s">
        <v>314</v>
      </c>
      <c r="C89" t="s">
        <v>315</v>
      </c>
      <c r="D89" t="s">
        <v>284</v>
      </c>
      <c r="E89" t="s">
        <v>313</v>
      </c>
      <c r="F89" t="s">
        <v>59</v>
      </c>
      <c r="G89">
        <v>2.75</v>
      </c>
      <c r="H89">
        <v>2.75</v>
      </c>
      <c r="J89">
        <v>0</v>
      </c>
      <c r="K89">
        <v>0</v>
      </c>
      <c r="L89">
        <v>3</v>
      </c>
      <c r="M89">
        <v>2587</v>
      </c>
      <c r="O89">
        <v>0</v>
      </c>
      <c r="P89">
        <v>2244</v>
      </c>
      <c r="Q89">
        <v>34</v>
      </c>
      <c r="R89">
        <v>60</v>
      </c>
      <c r="S89">
        <v>0</v>
      </c>
      <c r="T89">
        <v>249</v>
      </c>
      <c r="U89">
        <v>113</v>
      </c>
      <c r="V89" t="s">
        <v>60</v>
      </c>
      <c r="W89">
        <v>133</v>
      </c>
      <c r="X89">
        <v>6.55</v>
      </c>
      <c r="Y89">
        <f t="shared" si="5"/>
        <v>1.1789999999999998</v>
      </c>
      <c r="Z89">
        <f t="shared" si="4"/>
        <v>5.3710000000000004</v>
      </c>
    </row>
    <row r="90" spans="1:26">
      <c r="A90" t="s">
        <v>105</v>
      </c>
      <c r="B90" t="s">
        <v>316</v>
      </c>
      <c r="C90" t="s">
        <v>317</v>
      </c>
      <c r="D90" t="s">
        <v>112</v>
      </c>
      <c r="E90" t="s">
        <v>318</v>
      </c>
      <c r="F90">
        <v>7</v>
      </c>
      <c r="G90">
        <v>2.75</v>
      </c>
      <c r="H90">
        <v>2.75</v>
      </c>
      <c r="J90">
        <v>0</v>
      </c>
      <c r="K90">
        <v>0</v>
      </c>
      <c r="L90">
        <v>0</v>
      </c>
      <c r="M90">
        <v>339</v>
      </c>
      <c r="O90">
        <v>0</v>
      </c>
      <c r="P90">
        <v>332</v>
      </c>
      <c r="Q90">
        <v>2</v>
      </c>
      <c r="R90">
        <v>0</v>
      </c>
      <c r="S90">
        <v>0</v>
      </c>
      <c r="T90">
        <v>5</v>
      </c>
      <c r="U90">
        <v>5</v>
      </c>
      <c r="V90" t="s">
        <v>60</v>
      </c>
      <c r="Y90">
        <f t="shared" si="5"/>
        <v>0</v>
      </c>
      <c r="Z90">
        <f t="shared" si="4"/>
        <v>0</v>
      </c>
    </row>
    <row r="91" spans="1:26">
      <c r="A91" t="s">
        <v>105</v>
      </c>
      <c r="B91" t="s">
        <v>319</v>
      </c>
      <c r="C91" t="s">
        <v>320</v>
      </c>
      <c r="D91" t="s">
        <v>112</v>
      </c>
      <c r="E91" t="s">
        <v>321</v>
      </c>
      <c r="F91" t="s">
        <v>59</v>
      </c>
      <c r="G91">
        <v>6.95</v>
      </c>
      <c r="H91">
        <v>6.95</v>
      </c>
      <c r="J91">
        <v>0</v>
      </c>
      <c r="K91">
        <v>0</v>
      </c>
      <c r="L91">
        <v>0</v>
      </c>
      <c r="M91">
        <v>2493</v>
      </c>
      <c r="O91">
        <v>0</v>
      </c>
      <c r="P91">
        <v>2296</v>
      </c>
      <c r="Q91">
        <v>21</v>
      </c>
      <c r="R91">
        <v>160</v>
      </c>
      <c r="S91">
        <v>0</v>
      </c>
      <c r="T91">
        <v>16</v>
      </c>
      <c r="U91">
        <v>16</v>
      </c>
      <c r="V91" t="s">
        <v>60</v>
      </c>
      <c r="W91">
        <v>-27</v>
      </c>
      <c r="Y91">
        <f t="shared" si="5"/>
        <v>0</v>
      </c>
      <c r="Z91">
        <f t="shared" si="4"/>
        <v>0</v>
      </c>
    </row>
    <row r="92" spans="1:26">
      <c r="A92" t="s">
        <v>105</v>
      </c>
      <c r="B92" t="s">
        <v>322</v>
      </c>
      <c r="C92" t="s">
        <v>323</v>
      </c>
      <c r="D92" t="s">
        <v>112</v>
      </c>
      <c r="E92" t="s">
        <v>321</v>
      </c>
      <c r="F92" t="s">
        <v>63</v>
      </c>
      <c r="G92">
        <v>8.9499999999999993</v>
      </c>
      <c r="H92">
        <v>8.9499999999999993</v>
      </c>
      <c r="J92">
        <v>0</v>
      </c>
      <c r="K92">
        <v>0</v>
      </c>
      <c r="L92">
        <v>0</v>
      </c>
      <c r="M92">
        <v>890</v>
      </c>
      <c r="O92">
        <v>0</v>
      </c>
      <c r="P92">
        <v>780</v>
      </c>
      <c r="Q92">
        <v>3</v>
      </c>
      <c r="R92">
        <v>10</v>
      </c>
      <c r="S92">
        <v>0</v>
      </c>
      <c r="T92">
        <v>97</v>
      </c>
      <c r="U92">
        <v>43</v>
      </c>
      <c r="V92" t="s">
        <v>60</v>
      </c>
      <c r="W92">
        <v>54</v>
      </c>
      <c r="X92">
        <v>0</v>
      </c>
      <c r="Y92">
        <f t="shared" si="5"/>
        <v>0</v>
      </c>
      <c r="Z92">
        <f t="shared" si="4"/>
        <v>0</v>
      </c>
    </row>
    <row r="93" spans="1:26">
      <c r="A93" t="s">
        <v>105</v>
      </c>
      <c r="B93" t="s">
        <v>324</v>
      </c>
      <c r="C93" t="s">
        <v>325</v>
      </c>
      <c r="D93" t="s">
        <v>326</v>
      </c>
      <c r="E93" t="s">
        <v>327</v>
      </c>
      <c r="F93" t="s">
        <v>59</v>
      </c>
      <c r="G93">
        <v>2.75</v>
      </c>
      <c r="H93">
        <v>2.75</v>
      </c>
      <c r="J93">
        <v>0</v>
      </c>
      <c r="K93">
        <v>0</v>
      </c>
      <c r="L93">
        <v>0</v>
      </c>
      <c r="M93">
        <v>142</v>
      </c>
      <c r="O93">
        <v>0</v>
      </c>
      <c r="P93">
        <v>136</v>
      </c>
      <c r="Q93">
        <v>9</v>
      </c>
      <c r="R93">
        <v>13</v>
      </c>
      <c r="S93">
        <v>0</v>
      </c>
      <c r="T93">
        <v>-16</v>
      </c>
      <c r="U93">
        <v>0</v>
      </c>
      <c r="V93" t="s">
        <v>118</v>
      </c>
      <c r="W93">
        <v>4</v>
      </c>
      <c r="Y93">
        <f t="shared" si="5"/>
        <v>0</v>
      </c>
      <c r="Z93">
        <f t="shared" si="4"/>
        <v>0</v>
      </c>
    </row>
    <row r="94" spans="1:26">
      <c r="A94" t="s">
        <v>105</v>
      </c>
      <c r="B94" t="s">
        <v>328</v>
      </c>
      <c r="C94" t="s">
        <v>329</v>
      </c>
      <c r="D94" t="s">
        <v>112</v>
      </c>
      <c r="E94" t="s">
        <v>330</v>
      </c>
      <c r="F94">
        <v>7</v>
      </c>
      <c r="G94">
        <v>2.75</v>
      </c>
      <c r="H94">
        <v>2.75</v>
      </c>
      <c r="J94">
        <v>0</v>
      </c>
      <c r="K94">
        <v>0</v>
      </c>
      <c r="L94">
        <v>2</v>
      </c>
      <c r="M94">
        <v>421</v>
      </c>
      <c r="O94">
        <v>0</v>
      </c>
      <c r="P94">
        <v>415</v>
      </c>
      <c r="Q94">
        <v>4</v>
      </c>
      <c r="R94">
        <v>0</v>
      </c>
      <c r="S94">
        <v>0</v>
      </c>
      <c r="T94">
        <v>2</v>
      </c>
      <c r="U94">
        <v>0</v>
      </c>
      <c r="V94" t="s">
        <v>60</v>
      </c>
      <c r="W94">
        <v>1</v>
      </c>
      <c r="X94">
        <v>4.0599999999999996</v>
      </c>
      <c r="Y94">
        <f t="shared" si="5"/>
        <v>0.73079999999999989</v>
      </c>
      <c r="Z94">
        <f t="shared" si="4"/>
        <v>3.3291999999999997</v>
      </c>
    </row>
    <row r="95" spans="1:26">
      <c r="A95" t="s">
        <v>105</v>
      </c>
      <c r="B95" t="s">
        <v>331</v>
      </c>
      <c r="C95" t="s">
        <v>332</v>
      </c>
      <c r="D95" t="s">
        <v>57</v>
      </c>
      <c r="E95" t="s">
        <v>333</v>
      </c>
      <c r="F95">
        <v>12</v>
      </c>
      <c r="G95">
        <v>3.75</v>
      </c>
      <c r="H95">
        <v>3.75</v>
      </c>
      <c r="J95">
        <v>0</v>
      </c>
      <c r="K95">
        <v>0</v>
      </c>
      <c r="L95">
        <v>2</v>
      </c>
      <c r="M95">
        <v>373</v>
      </c>
      <c r="O95">
        <v>0</v>
      </c>
      <c r="P95">
        <v>338</v>
      </c>
      <c r="Q95">
        <v>6</v>
      </c>
      <c r="R95">
        <v>0</v>
      </c>
      <c r="S95">
        <v>0</v>
      </c>
      <c r="T95">
        <v>29</v>
      </c>
      <c r="U95">
        <v>26</v>
      </c>
      <c r="V95" t="s">
        <v>60</v>
      </c>
      <c r="W95">
        <v>2</v>
      </c>
      <c r="X95">
        <v>5.0199999999999996</v>
      </c>
      <c r="Y95">
        <f t="shared" si="5"/>
        <v>0.90359999999999985</v>
      </c>
      <c r="Z95">
        <f t="shared" si="4"/>
        <v>4.1163999999999996</v>
      </c>
    </row>
    <row r="96" spans="1:26">
      <c r="A96" t="s">
        <v>105</v>
      </c>
      <c r="B96" t="s">
        <v>334</v>
      </c>
      <c r="C96" t="s">
        <v>335</v>
      </c>
      <c r="D96" t="s">
        <v>185</v>
      </c>
      <c r="E96" t="s">
        <v>336</v>
      </c>
      <c r="F96">
        <v>7</v>
      </c>
      <c r="G96">
        <v>2.75</v>
      </c>
      <c r="H96">
        <v>2.75</v>
      </c>
      <c r="J96">
        <v>0</v>
      </c>
      <c r="K96">
        <v>0</v>
      </c>
      <c r="L96">
        <v>0</v>
      </c>
      <c r="M96">
        <v>89</v>
      </c>
      <c r="O96">
        <v>0</v>
      </c>
      <c r="P96">
        <v>85</v>
      </c>
      <c r="Q96">
        <v>2</v>
      </c>
      <c r="R96">
        <v>0</v>
      </c>
      <c r="S96">
        <v>0</v>
      </c>
      <c r="T96">
        <v>2</v>
      </c>
      <c r="U96">
        <v>0</v>
      </c>
      <c r="V96" t="s">
        <v>118</v>
      </c>
      <c r="Y96">
        <f t="shared" si="5"/>
        <v>0</v>
      </c>
      <c r="Z96">
        <f t="shared" si="4"/>
        <v>0</v>
      </c>
    </row>
    <row r="97" spans="1:26">
      <c r="A97" t="s">
        <v>105</v>
      </c>
      <c r="B97" t="s">
        <v>337</v>
      </c>
      <c r="C97" t="s">
        <v>338</v>
      </c>
      <c r="D97" t="s">
        <v>112</v>
      </c>
      <c r="E97" t="s">
        <v>339</v>
      </c>
      <c r="F97" t="s">
        <v>59</v>
      </c>
      <c r="G97">
        <v>6.95</v>
      </c>
      <c r="H97">
        <v>6.95</v>
      </c>
      <c r="J97">
        <v>0</v>
      </c>
      <c r="K97">
        <v>0</v>
      </c>
      <c r="L97">
        <v>0</v>
      </c>
      <c r="M97">
        <v>4733</v>
      </c>
      <c r="O97">
        <v>0</v>
      </c>
      <c r="P97">
        <v>4064</v>
      </c>
      <c r="Q97">
        <v>110</v>
      </c>
      <c r="R97">
        <v>123</v>
      </c>
      <c r="S97">
        <v>0</v>
      </c>
      <c r="T97">
        <v>436</v>
      </c>
      <c r="U97">
        <v>342</v>
      </c>
      <c r="V97" t="s">
        <v>60</v>
      </c>
      <c r="W97">
        <v>93</v>
      </c>
      <c r="Y97">
        <f t="shared" si="5"/>
        <v>0</v>
      </c>
      <c r="Z97">
        <f t="shared" si="4"/>
        <v>0</v>
      </c>
    </row>
    <row r="98" spans="1:26">
      <c r="A98" t="s">
        <v>105</v>
      </c>
      <c r="B98" t="s">
        <v>340</v>
      </c>
      <c r="C98" t="s">
        <v>341</v>
      </c>
      <c r="D98" t="s">
        <v>112</v>
      </c>
      <c r="E98" t="s">
        <v>339</v>
      </c>
      <c r="F98" t="s">
        <v>63</v>
      </c>
      <c r="G98">
        <v>8.9499999999999993</v>
      </c>
      <c r="H98">
        <v>8.9499999999999993</v>
      </c>
      <c r="J98">
        <v>0</v>
      </c>
      <c r="K98">
        <v>0</v>
      </c>
      <c r="L98">
        <v>1</v>
      </c>
      <c r="M98">
        <v>1425</v>
      </c>
      <c r="O98">
        <v>0</v>
      </c>
      <c r="P98">
        <v>1382</v>
      </c>
      <c r="Q98">
        <v>5</v>
      </c>
      <c r="R98">
        <v>3</v>
      </c>
      <c r="S98">
        <v>0</v>
      </c>
      <c r="T98">
        <v>35</v>
      </c>
      <c r="U98">
        <v>21</v>
      </c>
      <c r="V98" t="s">
        <v>60</v>
      </c>
      <c r="W98">
        <v>12</v>
      </c>
      <c r="X98">
        <v>6.97</v>
      </c>
      <c r="Y98">
        <f t="shared" si="5"/>
        <v>1.2545999999999999</v>
      </c>
      <c r="Z98">
        <f t="shared" si="4"/>
        <v>5.7153999999999998</v>
      </c>
    </row>
    <row r="99" spans="1:26">
      <c r="A99" t="s">
        <v>105</v>
      </c>
      <c r="B99" t="s">
        <v>342</v>
      </c>
      <c r="C99" t="s">
        <v>343</v>
      </c>
      <c r="D99" t="s">
        <v>344</v>
      </c>
      <c r="E99" t="s">
        <v>345</v>
      </c>
      <c r="F99" t="s">
        <v>59</v>
      </c>
      <c r="G99">
        <v>0.99</v>
      </c>
      <c r="H99">
        <v>0.99</v>
      </c>
      <c r="J99">
        <v>0</v>
      </c>
      <c r="K99">
        <v>0</v>
      </c>
      <c r="L99">
        <v>0</v>
      </c>
      <c r="M99">
        <v>356</v>
      </c>
      <c r="O99">
        <v>0</v>
      </c>
      <c r="P99">
        <v>166</v>
      </c>
      <c r="Q99">
        <v>58</v>
      </c>
      <c r="R99">
        <v>13</v>
      </c>
      <c r="S99">
        <v>0</v>
      </c>
      <c r="T99">
        <v>119</v>
      </c>
      <c r="U99">
        <v>71</v>
      </c>
      <c r="V99" t="s">
        <v>60</v>
      </c>
      <c r="W99">
        <v>48</v>
      </c>
      <c r="Y99">
        <f t="shared" si="5"/>
        <v>0</v>
      </c>
      <c r="Z99">
        <f t="shared" si="4"/>
        <v>0</v>
      </c>
    </row>
    <row r="100" spans="1:26">
      <c r="A100" t="s">
        <v>105</v>
      </c>
      <c r="B100" t="s">
        <v>346</v>
      </c>
      <c r="C100" t="s">
        <v>347</v>
      </c>
      <c r="D100" t="s">
        <v>344</v>
      </c>
      <c r="E100" t="s">
        <v>345</v>
      </c>
      <c r="F100" t="s">
        <v>63</v>
      </c>
      <c r="G100">
        <v>8.9499999999999993</v>
      </c>
      <c r="H100">
        <v>8.9499999999999993</v>
      </c>
      <c r="J100">
        <v>0</v>
      </c>
      <c r="K100">
        <v>0</v>
      </c>
      <c r="L100">
        <v>0</v>
      </c>
      <c r="M100">
        <v>88</v>
      </c>
      <c r="O100">
        <v>0</v>
      </c>
      <c r="P100">
        <v>74</v>
      </c>
      <c r="Q100">
        <v>1</v>
      </c>
      <c r="R100">
        <v>1</v>
      </c>
      <c r="S100">
        <v>0</v>
      </c>
      <c r="T100">
        <v>12</v>
      </c>
      <c r="U100">
        <v>7</v>
      </c>
      <c r="V100" t="s">
        <v>60</v>
      </c>
      <c r="W100">
        <v>5</v>
      </c>
      <c r="Y100">
        <f t="shared" si="5"/>
        <v>0</v>
      </c>
      <c r="Z100">
        <f t="shared" si="4"/>
        <v>0</v>
      </c>
    </row>
    <row r="101" spans="1:26">
      <c r="A101" t="s">
        <v>105</v>
      </c>
      <c r="B101" t="s">
        <v>348</v>
      </c>
      <c r="C101" t="s">
        <v>349</v>
      </c>
      <c r="D101" t="s">
        <v>350</v>
      </c>
      <c r="E101" t="s">
        <v>351</v>
      </c>
      <c r="F101">
        <v>7</v>
      </c>
      <c r="G101">
        <v>2.75</v>
      </c>
      <c r="H101">
        <v>2.75</v>
      </c>
      <c r="J101">
        <v>0</v>
      </c>
      <c r="K101">
        <v>0</v>
      </c>
      <c r="L101">
        <v>0</v>
      </c>
      <c r="M101">
        <v>200</v>
      </c>
      <c r="O101">
        <v>0</v>
      </c>
      <c r="P101">
        <v>195</v>
      </c>
      <c r="Q101">
        <v>2</v>
      </c>
      <c r="R101">
        <v>0</v>
      </c>
      <c r="S101">
        <v>0</v>
      </c>
      <c r="T101">
        <v>3</v>
      </c>
      <c r="U101">
        <v>0</v>
      </c>
      <c r="V101" t="s">
        <v>118</v>
      </c>
      <c r="Y101">
        <f t="shared" si="5"/>
        <v>0</v>
      </c>
      <c r="Z101">
        <f t="shared" si="4"/>
        <v>0</v>
      </c>
    </row>
    <row r="102" spans="1:26">
      <c r="A102" t="s">
        <v>105</v>
      </c>
      <c r="B102" t="s">
        <v>352</v>
      </c>
      <c r="C102" t="s">
        <v>353</v>
      </c>
      <c r="D102" t="s">
        <v>354</v>
      </c>
      <c r="E102" t="s">
        <v>355</v>
      </c>
      <c r="F102" t="s">
        <v>59</v>
      </c>
      <c r="G102">
        <v>2.8</v>
      </c>
      <c r="H102">
        <v>2.8</v>
      </c>
      <c r="J102">
        <v>0</v>
      </c>
      <c r="K102">
        <v>0</v>
      </c>
      <c r="L102">
        <v>2</v>
      </c>
      <c r="M102">
        <v>833</v>
      </c>
      <c r="O102">
        <v>0</v>
      </c>
      <c r="P102">
        <v>588</v>
      </c>
      <c r="Q102">
        <v>7</v>
      </c>
      <c r="R102">
        <v>36</v>
      </c>
      <c r="S102">
        <v>0</v>
      </c>
      <c r="T102">
        <v>202</v>
      </c>
      <c r="U102">
        <v>175</v>
      </c>
      <c r="V102" t="s">
        <v>60</v>
      </c>
      <c r="W102">
        <v>22</v>
      </c>
      <c r="X102">
        <v>4.37</v>
      </c>
      <c r="Y102">
        <f t="shared" si="5"/>
        <v>0.78659999999999997</v>
      </c>
      <c r="Z102">
        <f t="shared" si="4"/>
        <v>3.5834000000000001</v>
      </c>
    </row>
    <row r="103" spans="1:26">
      <c r="A103" t="s">
        <v>105</v>
      </c>
      <c r="B103" t="s">
        <v>356</v>
      </c>
      <c r="C103" t="s">
        <v>357</v>
      </c>
      <c r="D103" t="s">
        <v>354</v>
      </c>
      <c r="E103" t="s">
        <v>355</v>
      </c>
      <c r="F103" t="s">
        <v>63</v>
      </c>
      <c r="G103">
        <v>8.9499999999999993</v>
      </c>
      <c r="H103">
        <v>8.9499999999999993</v>
      </c>
      <c r="J103">
        <v>0</v>
      </c>
      <c r="K103">
        <v>0</v>
      </c>
      <c r="L103">
        <v>0</v>
      </c>
      <c r="M103">
        <v>124</v>
      </c>
      <c r="O103">
        <v>0</v>
      </c>
      <c r="P103">
        <v>109</v>
      </c>
      <c r="Q103">
        <v>1</v>
      </c>
      <c r="R103">
        <v>0</v>
      </c>
      <c r="S103">
        <v>0</v>
      </c>
      <c r="T103">
        <v>14</v>
      </c>
      <c r="U103">
        <v>3</v>
      </c>
      <c r="V103" t="s">
        <v>60</v>
      </c>
      <c r="W103">
        <v>11</v>
      </c>
      <c r="Y103">
        <f t="shared" si="5"/>
        <v>0</v>
      </c>
      <c r="Z103">
        <f t="shared" si="4"/>
        <v>0</v>
      </c>
    </row>
    <row r="104" spans="1:26">
      <c r="A104" t="s">
        <v>105</v>
      </c>
      <c r="B104" t="s">
        <v>358</v>
      </c>
      <c r="C104" t="s">
        <v>359</v>
      </c>
      <c r="D104" t="s">
        <v>284</v>
      </c>
      <c r="E104" t="s">
        <v>360</v>
      </c>
      <c r="F104" t="s">
        <v>173</v>
      </c>
      <c r="G104">
        <v>9.9499999999999993</v>
      </c>
      <c r="H104">
        <v>9.9499999999999993</v>
      </c>
      <c r="J104">
        <v>0</v>
      </c>
      <c r="K104">
        <v>0</v>
      </c>
      <c r="L104">
        <v>0</v>
      </c>
      <c r="M104">
        <v>280</v>
      </c>
      <c r="O104">
        <v>0</v>
      </c>
      <c r="P104">
        <v>68</v>
      </c>
      <c r="Q104">
        <v>1</v>
      </c>
      <c r="R104">
        <v>0</v>
      </c>
      <c r="S104">
        <v>0</v>
      </c>
      <c r="T104">
        <v>211</v>
      </c>
      <c r="U104">
        <v>205</v>
      </c>
      <c r="V104" t="s">
        <v>60</v>
      </c>
      <c r="W104">
        <v>6</v>
      </c>
      <c r="Y104">
        <f t="shared" si="5"/>
        <v>0</v>
      </c>
      <c r="Z104">
        <f t="shared" si="4"/>
        <v>0</v>
      </c>
    </row>
    <row r="105" spans="1:26">
      <c r="A105" t="s">
        <v>105</v>
      </c>
      <c r="B105" t="s">
        <v>361</v>
      </c>
      <c r="C105" t="s">
        <v>362</v>
      </c>
      <c r="D105" t="s">
        <v>284</v>
      </c>
      <c r="E105" t="s">
        <v>363</v>
      </c>
      <c r="F105" t="s">
        <v>173</v>
      </c>
      <c r="G105">
        <v>9.9499999999999993</v>
      </c>
      <c r="H105">
        <v>9.9499999999999993</v>
      </c>
      <c r="J105">
        <v>0</v>
      </c>
      <c r="K105">
        <v>0</v>
      </c>
      <c r="L105">
        <v>0</v>
      </c>
      <c r="M105">
        <v>281</v>
      </c>
      <c r="O105">
        <v>0</v>
      </c>
      <c r="P105">
        <v>66</v>
      </c>
      <c r="Q105">
        <v>1</v>
      </c>
      <c r="R105">
        <v>0</v>
      </c>
      <c r="S105">
        <v>0</v>
      </c>
      <c r="T105">
        <v>214</v>
      </c>
      <c r="U105">
        <v>208</v>
      </c>
      <c r="V105" t="s">
        <v>60</v>
      </c>
      <c r="W105">
        <v>6</v>
      </c>
      <c r="Y105">
        <f t="shared" si="5"/>
        <v>0</v>
      </c>
      <c r="Z105">
        <f t="shared" si="4"/>
        <v>0</v>
      </c>
    </row>
    <row r="106" spans="1:26">
      <c r="A106" t="s">
        <v>105</v>
      </c>
      <c r="B106" t="s">
        <v>364</v>
      </c>
      <c r="C106" t="s">
        <v>365</v>
      </c>
      <c r="D106" t="s">
        <v>112</v>
      </c>
      <c r="E106" t="s">
        <v>366</v>
      </c>
      <c r="F106" t="s">
        <v>59</v>
      </c>
      <c r="G106">
        <v>4.75</v>
      </c>
      <c r="H106">
        <v>4.75</v>
      </c>
      <c r="J106">
        <v>0</v>
      </c>
      <c r="K106">
        <v>0</v>
      </c>
      <c r="L106">
        <v>2</v>
      </c>
      <c r="M106">
        <v>995</v>
      </c>
      <c r="O106">
        <v>0</v>
      </c>
      <c r="P106">
        <v>665</v>
      </c>
      <c r="Q106">
        <v>8</v>
      </c>
      <c r="R106">
        <v>49</v>
      </c>
      <c r="S106">
        <v>0</v>
      </c>
      <c r="T106">
        <v>273</v>
      </c>
      <c r="U106">
        <v>220</v>
      </c>
      <c r="V106" t="s">
        <v>60</v>
      </c>
      <c r="W106">
        <v>51</v>
      </c>
      <c r="X106">
        <v>6.34</v>
      </c>
      <c r="Y106">
        <f t="shared" si="5"/>
        <v>1.1412</v>
      </c>
      <c r="Z106">
        <f t="shared" si="4"/>
        <v>5.1988000000000003</v>
      </c>
    </row>
    <row r="107" spans="1:26">
      <c r="A107" t="s">
        <v>105</v>
      </c>
      <c r="B107" t="s">
        <v>367</v>
      </c>
      <c r="C107" t="s">
        <v>368</v>
      </c>
      <c r="D107" t="s">
        <v>112</v>
      </c>
      <c r="E107" t="s">
        <v>366</v>
      </c>
      <c r="F107" t="s">
        <v>369</v>
      </c>
      <c r="G107">
        <v>6.5</v>
      </c>
      <c r="H107">
        <v>6.5</v>
      </c>
      <c r="J107">
        <v>0</v>
      </c>
      <c r="K107">
        <v>0</v>
      </c>
      <c r="L107">
        <v>4</v>
      </c>
      <c r="M107">
        <v>474</v>
      </c>
      <c r="O107">
        <v>0</v>
      </c>
      <c r="P107">
        <v>400</v>
      </c>
      <c r="Q107">
        <v>1</v>
      </c>
      <c r="R107">
        <v>0</v>
      </c>
      <c r="S107">
        <v>0</v>
      </c>
      <c r="T107">
        <v>73</v>
      </c>
      <c r="U107">
        <v>61</v>
      </c>
      <c r="V107" t="s">
        <v>60</v>
      </c>
      <c r="W107">
        <v>8</v>
      </c>
      <c r="X107">
        <v>18.12</v>
      </c>
      <c r="Y107">
        <f t="shared" si="5"/>
        <v>3.2616000000000001</v>
      </c>
      <c r="Z107">
        <f t="shared" si="4"/>
        <v>14.858400000000001</v>
      </c>
    </row>
    <row r="108" spans="1:26">
      <c r="A108" t="s">
        <v>105</v>
      </c>
      <c r="B108" t="s">
        <v>370</v>
      </c>
      <c r="C108" t="s">
        <v>371</v>
      </c>
      <c r="D108" t="s">
        <v>185</v>
      </c>
      <c r="E108" t="s">
        <v>372</v>
      </c>
      <c r="F108">
        <v>7</v>
      </c>
      <c r="G108">
        <v>2.75</v>
      </c>
      <c r="H108">
        <v>2.75</v>
      </c>
      <c r="J108">
        <v>0</v>
      </c>
      <c r="K108">
        <v>0</v>
      </c>
      <c r="L108">
        <v>0</v>
      </c>
      <c r="M108">
        <v>137</v>
      </c>
      <c r="O108">
        <v>0</v>
      </c>
      <c r="P108">
        <v>62</v>
      </c>
      <c r="Q108">
        <v>0</v>
      </c>
      <c r="R108">
        <v>1</v>
      </c>
      <c r="S108">
        <v>0</v>
      </c>
      <c r="T108">
        <v>74</v>
      </c>
      <c r="U108">
        <v>73</v>
      </c>
      <c r="V108" t="s">
        <v>60</v>
      </c>
      <c r="W108">
        <v>1</v>
      </c>
      <c r="Y108">
        <f t="shared" si="5"/>
        <v>0</v>
      </c>
      <c r="Z108">
        <f t="shared" si="4"/>
        <v>0</v>
      </c>
    </row>
    <row r="109" spans="1:26">
      <c r="A109" t="s">
        <v>105</v>
      </c>
      <c r="B109" t="s">
        <v>373</v>
      </c>
      <c r="C109" t="s">
        <v>374</v>
      </c>
      <c r="D109" t="s">
        <v>375</v>
      </c>
      <c r="E109" t="s">
        <v>376</v>
      </c>
      <c r="F109" t="s">
        <v>377</v>
      </c>
      <c r="G109">
        <v>0.01</v>
      </c>
      <c r="H109">
        <v>0.01</v>
      </c>
      <c r="J109">
        <v>0</v>
      </c>
      <c r="K109">
        <v>0</v>
      </c>
      <c r="L109">
        <v>0</v>
      </c>
      <c r="M109">
        <v>475</v>
      </c>
      <c r="O109">
        <v>0</v>
      </c>
      <c r="P109">
        <v>96</v>
      </c>
      <c r="Q109">
        <v>140</v>
      </c>
      <c r="R109">
        <v>221</v>
      </c>
      <c r="S109">
        <v>0</v>
      </c>
      <c r="T109">
        <v>18</v>
      </c>
      <c r="U109">
        <v>0</v>
      </c>
      <c r="V109" t="s">
        <v>118</v>
      </c>
      <c r="W109">
        <v>-1</v>
      </c>
      <c r="Y109">
        <f t="shared" si="5"/>
        <v>0</v>
      </c>
      <c r="Z109">
        <f t="shared" si="4"/>
        <v>0</v>
      </c>
    </row>
    <row r="110" spans="1:26">
      <c r="A110" t="s">
        <v>105</v>
      </c>
      <c r="B110" t="s">
        <v>378</v>
      </c>
      <c r="C110" t="s">
        <v>379</v>
      </c>
      <c r="D110" t="s">
        <v>185</v>
      </c>
      <c r="E110" t="s">
        <v>380</v>
      </c>
      <c r="F110" t="s">
        <v>59</v>
      </c>
      <c r="G110">
        <v>2.75</v>
      </c>
      <c r="H110">
        <v>2.75</v>
      </c>
      <c r="J110">
        <v>0</v>
      </c>
      <c r="K110">
        <v>0</v>
      </c>
      <c r="L110">
        <v>0</v>
      </c>
      <c r="M110">
        <v>710</v>
      </c>
      <c r="O110">
        <v>0</v>
      </c>
      <c r="P110">
        <v>367</v>
      </c>
      <c r="Q110">
        <v>0</v>
      </c>
      <c r="R110">
        <v>49</v>
      </c>
      <c r="S110">
        <v>0</v>
      </c>
      <c r="T110">
        <v>294</v>
      </c>
      <c r="U110">
        <v>279</v>
      </c>
      <c r="V110" t="s">
        <v>60</v>
      </c>
      <c r="W110">
        <v>15</v>
      </c>
      <c r="Y110">
        <f t="shared" si="5"/>
        <v>0</v>
      </c>
      <c r="Z110">
        <f t="shared" si="4"/>
        <v>0</v>
      </c>
    </row>
    <row r="111" spans="1:26">
      <c r="A111" t="s">
        <v>105</v>
      </c>
      <c r="B111" t="s">
        <v>381</v>
      </c>
      <c r="C111" t="s">
        <v>382</v>
      </c>
      <c r="D111" t="s">
        <v>185</v>
      </c>
      <c r="E111" t="s">
        <v>380</v>
      </c>
      <c r="F111" t="s">
        <v>63</v>
      </c>
      <c r="G111">
        <v>8.9499999999999993</v>
      </c>
      <c r="H111">
        <v>8.9499999999999993</v>
      </c>
      <c r="J111">
        <v>0</v>
      </c>
      <c r="K111">
        <v>0</v>
      </c>
      <c r="L111">
        <v>0</v>
      </c>
      <c r="M111">
        <v>195</v>
      </c>
      <c r="O111">
        <v>0</v>
      </c>
      <c r="P111">
        <v>160</v>
      </c>
      <c r="Q111">
        <v>0</v>
      </c>
      <c r="R111">
        <v>0</v>
      </c>
      <c r="S111">
        <v>0</v>
      </c>
      <c r="T111">
        <v>35</v>
      </c>
      <c r="U111">
        <v>32</v>
      </c>
      <c r="V111" t="s">
        <v>60</v>
      </c>
      <c r="W111">
        <v>3</v>
      </c>
      <c r="Y111">
        <f t="shared" si="5"/>
        <v>0</v>
      </c>
      <c r="Z111">
        <f t="shared" si="4"/>
        <v>0</v>
      </c>
    </row>
    <row r="112" spans="1:26">
      <c r="A112" t="s">
        <v>105</v>
      </c>
      <c r="B112" t="s">
        <v>383</v>
      </c>
      <c r="C112" t="s">
        <v>384</v>
      </c>
      <c r="D112" t="s">
        <v>112</v>
      </c>
      <c r="E112" s="22">
        <v>39965</v>
      </c>
      <c r="F112" t="s">
        <v>59</v>
      </c>
      <c r="G112">
        <v>2.75</v>
      </c>
      <c r="H112">
        <v>2.75</v>
      </c>
      <c r="J112">
        <v>0</v>
      </c>
      <c r="K112">
        <v>0</v>
      </c>
      <c r="L112">
        <v>0</v>
      </c>
      <c r="M112">
        <v>615</v>
      </c>
      <c r="O112">
        <v>0</v>
      </c>
      <c r="P112">
        <v>440</v>
      </c>
      <c r="Q112">
        <v>8</v>
      </c>
      <c r="R112">
        <v>19</v>
      </c>
      <c r="S112">
        <v>0</v>
      </c>
      <c r="T112">
        <v>148</v>
      </c>
      <c r="U112">
        <v>134</v>
      </c>
      <c r="V112" t="s">
        <v>60</v>
      </c>
      <c r="W112">
        <v>13</v>
      </c>
      <c r="Y112">
        <f t="shared" si="5"/>
        <v>0</v>
      </c>
      <c r="Z112">
        <f t="shared" si="4"/>
        <v>0</v>
      </c>
    </row>
    <row r="113" spans="1:26">
      <c r="A113" t="s">
        <v>105</v>
      </c>
      <c r="B113" t="s">
        <v>385</v>
      </c>
      <c r="C113" t="s">
        <v>386</v>
      </c>
      <c r="D113" t="s">
        <v>112</v>
      </c>
      <c r="E113" s="22">
        <v>39965</v>
      </c>
      <c r="F113" t="s">
        <v>387</v>
      </c>
      <c r="G113">
        <v>6.25</v>
      </c>
      <c r="H113">
        <v>6.25</v>
      </c>
      <c r="J113">
        <v>0</v>
      </c>
      <c r="K113">
        <v>0</v>
      </c>
      <c r="L113">
        <v>0</v>
      </c>
      <c r="M113">
        <v>197</v>
      </c>
      <c r="O113">
        <v>0</v>
      </c>
      <c r="P113">
        <v>170</v>
      </c>
      <c r="Q113">
        <v>0</v>
      </c>
      <c r="R113">
        <v>0</v>
      </c>
      <c r="S113">
        <v>0</v>
      </c>
      <c r="T113">
        <v>27</v>
      </c>
      <c r="U113">
        <v>17</v>
      </c>
      <c r="V113" t="s">
        <v>60</v>
      </c>
      <c r="W113">
        <v>10</v>
      </c>
      <c r="Y113">
        <f t="shared" si="5"/>
        <v>0</v>
      </c>
      <c r="Z113">
        <f t="shared" si="4"/>
        <v>0</v>
      </c>
    </row>
    <row r="114" spans="1:26">
      <c r="A114" t="s">
        <v>105</v>
      </c>
      <c r="B114" t="s">
        <v>388</v>
      </c>
      <c r="C114" t="s">
        <v>389</v>
      </c>
      <c r="D114" t="s">
        <v>390</v>
      </c>
      <c r="E114" t="s">
        <v>391</v>
      </c>
      <c r="F114" t="s">
        <v>59</v>
      </c>
      <c r="G114">
        <v>2.8</v>
      </c>
      <c r="H114">
        <v>2.8</v>
      </c>
      <c r="J114">
        <v>0</v>
      </c>
      <c r="K114">
        <v>0</v>
      </c>
      <c r="L114">
        <v>0</v>
      </c>
      <c r="M114">
        <v>311</v>
      </c>
      <c r="O114">
        <v>0</v>
      </c>
      <c r="P114">
        <v>35</v>
      </c>
      <c r="Q114">
        <v>3</v>
      </c>
      <c r="R114">
        <v>1</v>
      </c>
      <c r="S114">
        <v>0</v>
      </c>
      <c r="T114">
        <v>272</v>
      </c>
      <c r="U114">
        <v>258</v>
      </c>
      <c r="V114" t="s">
        <v>60</v>
      </c>
      <c r="W114">
        <v>14</v>
      </c>
      <c r="Y114">
        <f t="shared" si="5"/>
        <v>0</v>
      </c>
      <c r="Z114">
        <f t="shared" si="4"/>
        <v>0</v>
      </c>
    </row>
    <row r="115" spans="1:26">
      <c r="A115" t="s">
        <v>105</v>
      </c>
      <c r="B115" t="s">
        <v>392</v>
      </c>
      <c r="C115" t="s">
        <v>393</v>
      </c>
      <c r="D115" t="s">
        <v>390</v>
      </c>
      <c r="E115" t="s">
        <v>391</v>
      </c>
      <c r="F115" t="s">
        <v>63</v>
      </c>
      <c r="G115">
        <v>8.9499999999999993</v>
      </c>
      <c r="H115">
        <v>8.9499999999999993</v>
      </c>
      <c r="J115">
        <v>0</v>
      </c>
      <c r="K115">
        <v>0</v>
      </c>
      <c r="L115">
        <v>0</v>
      </c>
      <c r="M115">
        <v>45</v>
      </c>
      <c r="O115">
        <v>0</v>
      </c>
      <c r="P115">
        <v>28</v>
      </c>
      <c r="Q115">
        <v>0</v>
      </c>
      <c r="R115">
        <v>0</v>
      </c>
      <c r="S115">
        <v>0</v>
      </c>
      <c r="T115">
        <v>17</v>
      </c>
      <c r="U115">
        <v>8</v>
      </c>
      <c r="V115" t="s">
        <v>60</v>
      </c>
      <c r="W115">
        <v>9</v>
      </c>
      <c r="Y115">
        <f t="shared" si="5"/>
        <v>0</v>
      </c>
      <c r="Z115">
        <f t="shared" si="4"/>
        <v>0</v>
      </c>
    </row>
    <row r="116" spans="1:26">
      <c r="A116" t="s">
        <v>105</v>
      </c>
      <c r="B116" t="s">
        <v>394</v>
      </c>
      <c r="C116" t="s">
        <v>395</v>
      </c>
      <c r="D116" t="s">
        <v>169</v>
      </c>
      <c r="E116" t="s">
        <v>396</v>
      </c>
      <c r="F116" t="s">
        <v>59</v>
      </c>
      <c r="G116">
        <v>2.8</v>
      </c>
      <c r="H116">
        <v>2.8</v>
      </c>
      <c r="J116">
        <v>0</v>
      </c>
      <c r="K116">
        <v>0</v>
      </c>
      <c r="L116">
        <v>0</v>
      </c>
      <c r="M116">
        <v>682</v>
      </c>
      <c r="O116">
        <v>0</v>
      </c>
      <c r="P116">
        <v>603</v>
      </c>
      <c r="Q116">
        <v>2</v>
      </c>
      <c r="R116">
        <v>34</v>
      </c>
      <c r="S116">
        <v>0</v>
      </c>
      <c r="T116">
        <v>43</v>
      </c>
      <c r="U116">
        <v>38</v>
      </c>
      <c r="V116" t="s">
        <v>60</v>
      </c>
      <c r="W116">
        <v>5</v>
      </c>
      <c r="Y116">
        <f t="shared" si="5"/>
        <v>0</v>
      </c>
      <c r="Z116">
        <f t="shared" si="4"/>
        <v>0</v>
      </c>
    </row>
    <row r="117" spans="1:26">
      <c r="A117" t="s">
        <v>105</v>
      </c>
      <c r="B117" t="s">
        <v>397</v>
      </c>
      <c r="C117" t="s">
        <v>398</v>
      </c>
      <c r="D117" t="s">
        <v>169</v>
      </c>
      <c r="E117" t="s">
        <v>396</v>
      </c>
      <c r="F117" t="s">
        <v>63</v>
      </c>
      <c r="G117">
        <v>5.5</v>
      </c>
      <c r="H117">
        <v>5.5</v>
      </c>
      <c r="J117">
        <v>0</v>
      </c>
      <c r="K117">
        <v>0</v>
      </c>
      <c r="L117">
        <v>0</v>
      </c>
      <c r="M117">
        <v>246</v>
      </c>
      <c r="O117">
        <v>0</v>
      </c>
      <c r="P117">
        <v>109</v>
      </c>
      <c r="Q117">
        <v>2</v>
      </c>
      <c r="R117">
        <v>0</v>
      </c>
      <c r="S117">
        <v>0</v>
      </c>
      <c r="T117">
        <v>135</v>
      </c>
      <c r="U117">
        <v>118</v>
      </c>
      <c r="V117" t="s">
        <v>60</v>
      </c>
      <c r="W117">
        <v>16</v>
      </c>
      <c r="Y117">
        <f t="shared" ref="Y117:Y148" si="6">X117*0.18</f>
        <v>0</v>
      </c>
      <c r="Z117">
        <f t="shared" si="4"/>
        <v>0</v>
      </c>
    </row>
    <row r="118" spans="1:26">
      <c r="A118" t="s">
        <v>105</v>
      </c>
      <c r="B118" t="s">
        <v>399</v>
      </c>
      <c r="C118" t="s">
        <v>400</v>
      </c>
      <c r="D118" t="s">
        <v>112</v>
      </c>
      <c r="E118" t="s">
        <v>401</v>
      </c>
      <c r="F118" t="s">
        <v>59</v>
      </c>
      <c r="G118">
        <v>6.95</v>
      </c>
      <c r="H118">
        <v>6.95</v>
      </c>
      <c r="J118">
        <v>0</v>
      </c>
      <c r="K118">
        <v>0</v>
      </c>
      <c r="L118">
        <v>0</v>
      </c>
      <c r="M118">
        <v>2289</v>
      </c>
      <c r="O118">
        <v>0</v>
      </c>
      <c r="P118">
        <v>1829</v>
      </c>
      <c r="Q118">
        <v>8</v>
      </c>
      <c r="R118">
        <v>122</v>
      </c>
      <c r="S118">
        <v>0</v>
      </c>
      <c r="T118">
        <v>330</v>
      </c>
      <c r="U118">
        <v>289</v>
      </c>
      <c r="V118" t="s">
        <v>60</v>
      </c>
      <c r="W118">
        <v>37</v>
      </c>
      <c r="Y118">
        <f t="shared" si="6"/>
        <v>0</v>
      </c>
      <c r="Z118">
        <f t="shared" si="4"/>
        <v>0</v>
      </c>
    </row>
    <row r="119" spans="1:26">
      <c r="A119" t="s">
        <v>105</v>
      </c>
      <c r="B119" t="s">
        <v>402</v>
      </c>
      <c r="C119" t="s">
        <v>403</v>
      </c>
      <c r="D119" t="s">
        <v>112</v>
      </c>
      <c r="E119" t="s">
        <v>401</v>
      </c>
      <c r="F119" t="s">
        <v>404</v>
      </c>
      <c r="G119">
        <v>5</v>
      </c>
      <c r="H119">
        <v>5</v>
      </c>
      <c r="J119">
        <v>0</v>
      </c>
      <c r="K119">
        <v>0</v>
      </c>
      <c r="L119">
        <v>0</v>
      </c>
      <c r="M119">
        <v>25</v>
      </c>
      <c r="O119">
        <v>0</v>
      </c>
      <c r="P119">
        <v>24</v>
      </c>
      <c r="Q119">
        <v>1</v>
      </c>
      <c r="R119">
        <v>0</v>
      </c>
      <c r="S119">
        <v>0</v>
      </c>
      <c r="T119">
        <v>0</v>
      </c>
      <c r="U119">
        <v>0</v>
      </c>
      <c r="V119" t="s">
        <v>118</v>
      </c>
      <c r="Y119">
        <f t="shared" si="6"/>
        <v>0</v>
      </c>
      <c r="Z119">
        <f t="shared" si="4"/>
        <v>0</v>
      </c>
    </row>
    <row r="120" spans="1:26">
      <c r="A120" t="s">
        <v>105</v>
      </c>
      <c r="B120" t="s">
        <v>405</v>
      </c>
      <c r="C120" t="s">
        <v>406</v>
      </c>
      <c r="D120" t="s">
        <v>112</v>
      </c>
      <c r="E120" t="s">
        <v>401</v>
      </c>
      <c r="F120" t="s">
        <v>173</v>
      </c>
      <c r="G120">
        <v>10.99</v>
      </c>
      <c r="H120">
        <v>10.99</v>
      </c>
      <c r="J120">
        <v>0</v>
      </c>
      <c r="K120">
        <v>0</v>
      </c>
      <c r="L120">
        <v>3</v>
      </c>
      <c r="M120">
        <v>1193</v>
      </c>
      <c r="O120">
        <v>0</v>
      </c>
      <c r="P120">
        <v>1084</v>
      </c>
      <c r="Q120">
        <v>1</v>
      </c>
      <c r="R120">
        <v>0</v>
      </c>
      <c r="S120">
        <v>0</v>
      </c>
      <c r="T120">
        <v>108</v>
      </c>
      <c r="U120">
        <v>65</v>
      </c>
      <c r="V120" t="s">
        <v>60</v>
      </c>
      <c r="W120">
        <v>31</v>
      </c>
      <c r="X120">
        <v>26.13</v>
      </c>
      <c r="Y120">
        <f t="shared" si="6"/>
        <v>4.7033999999999994</v>
      </c>
      <c r="Z120">
        <f t="shared" si="4"/>
        <v>21.426600000000001</v>
      </c>
    </row>
    <row r="121" spans="1:26">
      <c r="A121" t="s">
        <v>105</v>
      </c>
      <c r="B121" t="s">
        <v>407</v>
      </c>
      <c r="C121" t="s">
        <v>408</v>
      </c>
      <c r="D121" t="s">
        <v>409</v>
      </c>
      <c r="E121" t="s">
        <v>410</v>
      </c>
      <c r="F121" t="s">
        <v>63</v>
      </c>
      <c r="G121">
        <v>4.25</v>
      </c>
      <c r="H121">
        <v>4.25</v>
      </c>
      <c r="J121">
        <v>0</v>
      </c>
      <c r="K121">
        <v>0</v>
      </c>
      <c r="L121">
        <v>0</v>
      </c>
      <c r="M121">
        <v>37</v>
      </c>
      <c r="O121">
        <v>0</v>
      </c>
      <c r="P121">
        <v>29</v>
      </c>
      <c r="Q121">
        <v>1</v>
      </c>
      <c r="R121">
        <v>0</v>
      </c>
      <c r="S121">
        <v>0</v>
      </c>
      <c r="T121">
        <v>7</v>
      </c>
      <c r="U121">
        <v>4</v>
      </c>
      <c r="V121" t="s">
        <v>60</v>
      </c>
      <c r="W121">
        <v>3</v>
      </c>
      <c r="Y121">
        <f t="shared" si="6"/>
        <v>0</v>
      </c>
      <c r="Z121">
        <f t="shared" si="4"/>
        <v>0</v>
      </c>
    </row>
    <row r="122" spans="1:26">
      <c r="A122" t="s">
        <v>105</v>
      </c>
      <c r="B122" t="s">
        <v>411</v>
      </c>
      <c r="C122" t="s">
        <v>412</v>
      </c>
      <c r="D122" t="s">
        <v>112</v>
      </c>
      <c r="E122" t="s">
        <v>413</v>
      </c>
      <c r="F122">
        <v>7</v>
      </c>
      <c r="G122">
        <v>2.75</v>
      </c>
      <c r="H122">
        <v>2.75</v>
      </c>
      <c r="J122">
        <v>0</v>
      </c>
      <c r="K122">
        <v>0</v>
      </c>
      <c r="L122">
        <v>0</v>
      </c>
      <c r="M122">
        <v>319</v>
      </c>
      <c r="O122">
        <v>0</v>
      </c>
      <c r="P122">
        <v>309</v>
      </c>
      <c r="Q122">
        <v>2</v>
      </c>
      <c r="R122">
        <v>0</v>
      </c>
      <c r="S122">
        <v>0</v>
      </c>
      <c r="T122">
        <v>8</v>
      </c>
      <c r="U122">
        <v>0</v>
      </c>
      <c r="V122" t="s">
        <v>118</v>
      </c>
      <c r="Y122">
        <f t="shared" si="6"/>
        <v>0</v>
      </c>
      <c r="Z122">
        <f t="shared" si="4"/>
        <v>0</v>
      </c>
    </row>
    <row r="123" spans="1:26">
      <c r="A123" t="s">
        <v>105</v>
      </c>
      <c r="B123" t="s">
        <v>414</v>
      </c>
      <c r="C123" t="s">
        <v>415</v>
      </c>
      <c r="D123" t="s">
        <v>416</v>
      </c>
      <c r="E123" t="s">
        <v>417</v>
      </c>
      <c r="F123" t="s">
        <v>59</v>
      </c>
      <c r="G123">
        <v>2.8</v>
      </c>
      <c r="H123">
        <v>2.8</v>
      </c>
      <c r="J123">
        <v>0</v>
      </c>
      <c r="K123">
        <v>0</v>
      </c>
      <c r="L123">
        <v>0</v>
      </c>
      <c r="M123">
        <v>455</v>
      </c>
      <c r="O123">
        <v>0</v>
      </c>
      <c r="P123">
        <v>135</v>
      </c>
      <c r="Q123">
        <v>2</v>
      </c>
      <c r="R123">
        <v>8</v>
      </c>
      <c r="S123">
        <v>0</v>
      </c>
      <c r="T123">
        <v>310</v>
      </c>
      <c r="U123">
        <v>297</v>
      </c>
      <c r="V123" t="s">
        <v>60</v>
      </c>
      <c r="W123">
        <v>13</v>
      </c>
      <c r="Y123">
        <f t="shared" si="6"/>
        <v>0</v>
      </c>
      <c r="Z123">
        <f t="shared" si="4"/>
        <v>0</v>
      </c>
    </row>
    <row r="124" spans="1:26">
      <c r="A124" t="s">
        <v>105</v>
      </c>
      <c r="B124" t="s">
        <v>418</v>
      </c>
      <c r="C124" t="s">
        <v>419</v>
      </c>
      <c r="D124" t="s">
        <v>416</v>
      </c>
      <c r="E124" t="s">
        <v>417</v>
      </c>
      <c r="F124" t="s">
        <v>63</v>
      </c>
      <c r="G124">
        <v>8.9499999999999993</v>
      </c>
      <c r="H124">
        <v>8.9499999999999993</v>
      </c>
      <c r="J124">
        <v>0</v>
      </c>
      <c r="K124">
        <v>0</v>
      </c>
      <c r="L124">
        <v>1</v>
      </c>
      <c r="M124">
        <v>143</v>
      </c>
      <c r="O124">
        <v>0</v>
      </c>
      <c r="P124">
        <v>117</v>
      </c>
      <c r="Q124">
        <v>0</v>
      </c>
      <c r="R124">
        <v>0</v>
      </c>
      <c r="S124">
        <v>0</v>
      </c>
      <c r="T124">
        <v>26</v>
      </c>
      <c r="U124">
        <v>19</v>
      </c>
      <c r="V124" t="s">
        <v>60</v>
      </c>
      <c r="W124">
        <v>6</v>
      </c>
      <c r="X124">
        <v>6.24</v>
      </c>
      <c r="Y124">
        <f t="shared" si="6"/>
        <v>1.1232</v>
      </c>
      <c r="Z124">
        <f t="shared" si="4"/>
        <v>5.1168000000000005</v>
      </c>
    </row>
    <row r="125" spans="1:26">
      <c r="A125" t="s">
        <v>105</v>
      </c>
      <c r="B125" t="s">
        <v>420</v>
      </c>
      <c r="C125" t="s">
        <v>421</v>
      </c>
      <c r="D125" t="s">
        <v>422</v>
      </c>
      <c r="E125" t="s">
        <v>423</v>
      </c>
      <c r="F125" t="s">
        <v>59</v>
      </c>
      <c r="G125">
        <v>2.8</v>
      </c>
      <c r="H125">
        <v>2.8</v>
      </c>
      <c r="J125">
        <v>0</v>
      </c>
      <c r="K125">
        <v>0</v>
      </c>
      <c r="L125">
        <v>0</v>
      </c>
      <c r="M125">
        <v>1018</v>
      </c>
      <c r="O125">
        <v>0</v>
      </c>
      <c r="P125">
        <v>613</v>
      </c>
      <c r="Q125">
        <v>14</v>
      </c>
      <c r="R125">
        <v>24</v>
      </c>
      <c r="S125">
        <v>0</v>
      </c>
      <c r="T125">
        <v>367</v>
      </c>
      <c r="U125">
        <v>343</v>
      </c>
      <c r="V125" t="s">
        <v>60</v>
      </c>
      <c r="W125">
        <v>24</v>
      </c>
      <c r="Y125">
        <f t="shared" si="6"/>
        <v>0</v>
      </c>
      <c r="Z125">
        <f t="shared" si="4"/>
        <v>0</v>
      </c>
    </row>
    <row r="126" spans="1:26">
      <c r="A126" t="s">
        <v>105</v>
      </c>
      <c r="B126" t="s">
        <v>424</v>
      </c>
      <c r="C126" t="s">
        <v>425</v>
      </c>
      <c r="D126" t="s">
        <v>422</v>
      </c>
      <c r="E126" t="s">
        <v>423</v>
      </c>
      <c r="F126" t="s">
        <v>63</v>
      </c>
      <c r="G126">
        <v>8.9499999999999993</v>
      </c>
      <c r="H126">
        <v>8.9499999999999993</v>
      </c>
      <c r="J126">
        <v>0</v>
      </c>
      <c r="K126">
        <v>0</v>
      </c>
      <c r="L126">
        <v>1</v>
      </c>
      <c r="M126">
        <v>226</v>
      </c>
      <c r="O126">
        <v>0</v>
      </c>
      <c r="P126">
        <v>134</v>
      </c>
      <c r="Q126">
        <v>1</v>
      </c>
      <c r="R126">
        <v>0</v>
      </c>
      <c r="S126">
        <v>0</v>
      </c>
      <c r="T126">
        <v>91</v>
      </c>
      <c r="U126">
        <v>82</v>
      </c>
      <c r="V126" t="s">
        <v>60</v>
      </c>
      <c r="W126">
        <v>8</v>
      </c>
      <c r="X126">
        <v>7.34</v>
      </c>
      <c r="Y126">
        <f t="shared" si="6"/>
        <v>1.3211999999999999</v>
      </c>
      <c r="Z126">
        <f t="shared" si="4"/>
        <v>6.0187999999999997</v>
      </c>
    </row>
    <row r="127" spans="1:26">
      <c r="A127" t="s">
        <v>105</v>
      </c>
      <c r="B127" t="s">
        <v>426</v>
      </c>
      <c r="C127" t="s">
        <v>427</v>
      </c>
      <c r="D127" t="s">
        <v>344</v>
      </c>
      <c r="E127" t="s">
        <v>428</v>
      </c>
      <c r="F127" t="s">
        <v>63</v>
      </c>
      <c r="G127">
        <v>8.9499999999999993</v>
      </c>
      <c r="H127">
        <v>8.9499999999999993</v>
      </c>
      <c r="J127">
        <v>0</v>
      </c>
      <c r="K127">
        <v>0</v>
      </c>
      <c r="L127">
        <v>0</v>
      </c>
      <c r="M127">
        <v>40</v>
      </c>
      <c r="O127">
        <v>0</v>
      </c>
      <c r="P127">
        <v>19</v>
      </c>
      <c r="Q127">
        <v>0</v>
      </c>
      <c r="R127">
        <v>0</v>
      </c>
      <c r="S127">
        <v>0</v>
      </c>
      <c r="T127">
        <v>21</v>
      </c>
      <c r="U127">
        <v>7</v>
      </c>
      <c r="V127" t="s">
        <v>60</v>
      </c>
      <c r="W127">
        <v>14</v>
      </c>
      <c r="Y127">
        <f t="shared" si="6"/>
        <v>0</v>
      </c>
      <c r="Z127">
        <f t="shared" si="4"/>
        <v>0</v>
      </c>
    </row>
    <row r="128" spans="1:26">
      <c r="A128" t="s">
        <v>105</v>
      </c>
      <c r="B128" t="s">
        <v>429</v>
      </c>
      <c r="C128" t="s">
        <v>430</v>
      </c>
      <c r="D128" t="s">
        <v>409</v>
      </c>
      <c r="E128" t="s">
        <v>431</v>
      </c>
      <c r="F128" t="s">
        <v>59</v>
      </c>
      <c r="G128">
        <v>2.8</v>
      </c>
      <c r="H128">
        <v>2.8</v>
      </c>
      <c r="J128">
        <v>0</v>
      </c>
      <c r="K128">
        <v>0</v>
      </c>
      <c r="L128">
        <v>0</v>
      </c>
      <c r="M128">
        <v>285</v>
      </c>
      <c r="O128">
        <v>0</v>
      </c>
      <c r="P128">
        <v>26</v>
      </c>
      <c r="Q128">
        <v>2</v>
      </c>
      <c r="R128">
        <v>3</v>
      </c>
      <c r="S128">
        <v>0</v>
      </c>
      <c r="T128">
        <v>254</v>
      </c>
      <c r="U128">
        <v>225</v>
      </c>
      <c r="V128" t="s">
        <v>60</v>
      </c>
      <c r="W128">
        <v>29</v>
      </c>
      <c r="Y128">
        <f t="shared" si="6"/>
        <v>0</v>
      </c>
      <c r="Z128">
        <f t="shared" si="4"/>
        <v>0</v>
      </c>
    </row>
    <row r="129" spans="1:26">
      <c r="A129" t="s">
        <v>105</v>
      </c>
      <c r="B129" t="s">
        <v>432</v>
      </c>
      <c r="C129" t="s">
        <v>433</v>
      </c>
      <c r="D129" t="s">
        <v>409</v>
      </c>
      <c r="E129" t="s">
        <v>431</v>
      </c>
      <c r="F129" t="s">
        <v>63</v>
      </c>
      <c r="G129">
        <v>8.9499999999999993</v>
      </c>
      <c r="H129">
        <v>8.9499999999999993</v>
      </c>
      <c r="J129">
        <v>0</v>
      </c>
      <c r="K129">
        <v>0</v>
      </c>
      <c r="L129">
        <v>0</v>
      </c>
      <c r="M129">
        <v>47</v>
      </c>
      <c r="O129">
        <v>0</v>
      </c>
      <c r="P129">
        <v>28</v>
      </c>
      <c r="Q129">
        <v>0</v>
      </c>
      <c r="R129">
        <v>0</v>
      </c>
      <c r="S129">
        <v>0</v>
      </c>
      <c r="T129">
        <v>19</v>
      </c>
      <c r="U129">
        <v>5</v>
      </c>
      <c r="V129" t="s">
        <v>60</v>
      </c>
      <c r="W129">
        <v>14</v>
      </c>
      <c r="Y129">
        <f t="shared" si="6"/>
        <v>0</v>
      </c>
      <c r="Z129">
        <f t="shared" si="4"/>
        <v>0</v>
      </c>
    </row>
    <row r="130" spans="1:26">
      <c r="A130" t="s">
        <v>105</v>
      </c>
      <c r="B130" t="s">
        <v>434</v>
      </c>
      <c r="C130" t="s">
        <v>435</v>
      </c>
      <c r="D130" t="s">
        <v>290</v>
      </c>
      <c r="E130" t="s">
        <v>436</v>
      </c>
      <c r="F130" t="s">
        <v>63</v>
      </c>
      <c r="G130">
        <v>8.9499999999999993</v>
      </c>
      <c r="H130">
        <v>8.9499999999999993</v>
      </c>
      <c r="J130">
        <v>0</v>
      </c>
      <c r="K130">
        <v>0</v>
      </c>
      <c r="L130">
        <v>0</v>
      </c>
      <c r="M130">
        <v>22</v>
      </c>
      <c r="O130">
        <v>0</v>
      </c>
      <c r="P130">
        <v>4</v>
      </c>
      <c r="Q130">
        <v>0</v>
      </c>
      <c r="R130">
        <v>0</v>
      </c>
      <c r="S130">
        <v>0</v>
      </c>
      <c r="T130">
        <v>18</v>
      </c>
      <c r="U130">
        <v>13</v>
      </c>
      <c r="V130" t="s">
        <v>60</v>
      </c>
      <c r="W130">
        <v>5</v>
      </c>
      <c r="Y130">
        <f t="shared" si="6"/>
        <v>0</v>
      </c>
      <c r="Z130">
        <f t="shared" ref="Z130:Z193" si="7">X130-Y130</f>
        <v>0</v>
      </c>
    </row>
    <row r="131" spans="1:26">
      <c r="A131" t="s">
        <v>105</v>
      </c>
      <c r="B131" t="s">
        <v>437</v>
      </c>
      <c r="C131" t="s">
        <v>438</v>
      </c>
      <c r="D131" t="s">
        <v>169</v>
      </c>
      <c r="E131" t="s">
        <v>439</v>
      </c>
      <c r="F131" t="s">
        <v>63</v>
      </c>
      <c r="G131">
        <v>4.25</v>
      </c>
      <c r="H131">
        <v>4.25</v>
      </c>
      <c r="J131">
        <v>0</v>
      </c>
      <c r="K131">
        <v>0</v>
      </c>
      <c r="L131">
        <v>0</v>
      </c>
      <c r="M131">
        <v>186</v>
      </c>
      <c r="O131">
        <v>0</v>
      </c>
      <c r="P131">
        <v>47</v>
      </c>
      <c r="Q131">
        <v>3</v>
      </c>
      <c r="R131">
        <v>0</v>
      </c>
      <c r="S131">
        <v>0</v>
      </c>
      <c r="T131">
        <v>136</v>
      </c>
      <c r="U131">
        <v>127</v>
      </c>
      <c r="V131" t="s">
        <v>60</v>
      </c>
      <c r="W131">
        <v>9</v>
      </c>
      <c r="Y131">
        <f t="shared" si="6"/>
        <v>0</v>
      </c>
      <c r="Z131">
        <f t="shared" si="7"/>
        <v>0</v>
      </c>
    </row>
    <row r="132" spans="1:26">
      <c r="A132" t="s">
        <v>105</v>
      </c>
      <c r="B132" t="s">
        <v>440</v>
      </c>
      <c r="C132" t="s">
        <v>441</v>
      </c>
      <c r="D132" t="s">
        <v>121</v>
      </c>
      <c r="E132" t="s">
        <v>442</v>
      </c>
      <c r="F132" t="s">
        <v>59</v>
      </c>
      <c r="G132">
        <v>6.95</v>
      </c>
      <c r="H132">
        <v>6.95</v>
      </c>
      <c r="J132">
        <v>0</v>
      </c>
      <c r="K132">
        <v>0</v>
      </c>
      <c r="L132">
        <v>11</v>
      </c>
      <c r="M132">
        <v>1265</v>
      </c>
      <c r="O132">
        <v>0</v>
      </c>
      <c r="P132">
        <v>1033</v>
      </c>
      <c r="Q132">
        <v>5</v>
      </c>
      <c r="R132">
        <v>25</v>
      </c>
      <c r="S132">
        <v>0</v>
      </c>
      <c r="T132">
        <v>202</v>
      </c>
      <c r="U132">
        <v>165</v>
      </c>
      <c r="V132" t="s">
        <v>60</v>
      </c>
      <c r="W132">
        <v>23</v>
      </c>
      <c r="X132">
        <v>51.04</v>
      </c>
      <c r="Y132">
        <f t="shared" si="6"/>
        <v>9.1871999999999989</v>
      </c>
      <c r="Z132">
        <f t="shared" si="7"/>
        <v>41.852800000000002</v>
      </c>
    </row>
    <row r="133" spans="1:26">
      <c r="A133" t="s">
        <v>105</v>
      </c>
      <c r="B133" t="s">
        <v>443</v>
      </c>
      <c r="C133" t="s">
        <v>444</v>
      </c>
      <c r="D133" t="s">
        <v>121</v>
      </c>
      <c r="E133" t="s">
        <v>442</v>
      </c>
      <c r="F133" t="s">
        <v>63</v>
      </c>
      <c r="G133">
        <v>8.9499999999999993</v>
      </c>
      <c r="H133">
        <v>8.9499999999999993</v>
      </c>
      <c r="J133">
        <v>0</v>
      </c>
      <c r="K133">
        <v>0</v>
      </c>
      <c r="L133">
        <v>0</v>
      </c>
      <c r="M133">
        <v>330</v>
      </c>
      <c r="O133">
        <v>0</v>
      </c>
      <c r="P133">
        <v>308</v>
      </c>
      <c r="Q133">
        <v>0</v>
      </c>
      <c r="R133">
        <v>0</v>
      </c>
      <c r="S133">
        <v>0</v>
      </c>
      <c r="T133">
        <v>22</v>
      </c>
      <c r="U133">
        <v>13</v>
      </c>
      <c r="V133" t="s">
        <v>60</v>
      </c>
      <c r="W133">
        <v>9</v>
      </c>
      <c r="Y133">
        <f t="shared" si="6"/>
        <v>0</v>
      </c>
      <c r="Z133">
        <f t="shared" si="7"/>
        <v>0</v>
      </c>
    </row>
    <row r="134" spans="1:26">
      <c r="A134" t="s">
        <v>105</v>
      </c>
      <c r="B134" t="s">
        <v>445</v>
      </c>
      <c r="C134" t="s">
        <v>446</v>
      </c>
      <c r="D134" t="s">
        <v>390</v>
      </c>
      <c r="E134" t="s">
        <v>447</v>
      </c>
      <c r="F134" t="s">
        <v>63</v>
      </c>
      <c r="G134">
        <v>4.25</v>
      </c>
      <c r="H134">
        <v>4.25</v>
      </c>
      <c r="J134">
        <v>0</v>
      </c>
      <c r="K134">
        <v>0</v>
      </c>
      <c r="L134">
        <v>0</v>
      </c>
      <c r="M134">
        <v>16</v>
      </c>
      <c r="O134">
        <v>0</v>
      </c>
      <c r="P134">
        <v>6</v>
      </c>
      <c r="Q134">
        <v>1</v>
      </c>
      <c r="R134">
        <v>0</v>
      </c>
      <c r="S134">
        <v>0</v>
      </c>
      <c r="T134">
        <v>9</v>
      </c>
      <c r="U134">
        <v>4</v>
      </c>
      <c r="V134" t="s">
        <v>60</v>
      </c>
      <c r="W134">
        <v>5</v>
      </c>
      <c r="Y134">
        <f t="shared" si="6"/>
        <v>0</v>
      </c>
      <c r="Z134">
        <f t="shared" si="7"/>
        <v>0</v>
      </c>
    </row>
    <row r="135" spans="1:26">
      <c r="A135" t="s">
        <v>105</v>
      </c>
      <c r="B135" t="s">
        <v>448</v>
      </c>
      <c r="C135" t="s">
        <v>449</v>
      </c>
      <c r="D135" t="s">
        <v>416</v>
      </c>
      <c r="E135" t="s">
        <v>450</v>
      </c>
      <c r="F135">
        <v>7</v>
      </c>
      <c r="G135">
        <v>2.95</v>
      </c>
      <c r="H135">
        <v>2.95</v>
      </c>
      <c r="J135">
        <v>0</v>
      </c>
      <c r="K135">
        <v>0</v>
      </c>
      <c r="L135">
        <v>0</v>
      </c>
      <c r="M135">
        <v>45</v>
      </c>
      <c r="O135">
        <v>0</v>
      </c>
      <c r="P135">
        <v>36</v>
      </c>
      <c r="Q135">
        <v>1</v>
      </c>
      <c r="R135">
        <v>0</v>
      </c>
      <c r="S135">
        <v>0</v>
      </c>
      <c r="T135">
        <v>8</v>
      </c>
      <c r="U135">
        <v>8</v>
      </c>
      <c r="V135" t="s">
        <v>60</v>
      </c>
      <c r="Y135">
        <f t="shared" si="6"/>
        <v>0</v>
      </c>
      <c r="Z135">
        <f t="shared" si="7"/>
        <v>0</v>
      </c>
    </row>
    <row r="136" spans="1:26">
      <c r="A136" t="s">
        <v>105</v>
      </c>
      <c r="B136" t="s">
        <v>451</v>
      </c>
      <c r="C136" t="s">
        <v>452</v>
      </c>
      <c r="D136" t="s">
        <v>390</v>
      </c>
      <c r="E136" t="s">
        <v>453</v>
      </c>
      <c r="F136" t="s">
        <v>63</v>
      </c>
      <c r="G136">
        <v>8.9499999999999993</v>
      </c>
      <c r="H136">
        <v>8.9499999999999993</v>
      </c>
      <c r="J136">
        <v>0</v>
      </c>
      <c r="K136">
        <v>0</v>
      </c>
      <c r="L136">
        <v>0</v>
      </c>
      <c r="M136">
        <v>24</v>
      </c>
      <c r="O136">
        <v>0</v>
      </c>
      <c r="P136">
        <v>12</v>
      </c>
      <c r="Q136">
        <v>0</v>
      </c>
      <c r="R136">
        <v>0</v>
      </c>
      <c r="S136">
        <v>0</v>
      </c>
      <c r="T136">
        <v>12</v>
      </c>
      <c r="U136">
        <v>3</v>
      </c>
      <c r="V136" t="s">
        <v>60</v>
      </c>
      <c r="W136">
        <v>9</v>
      </c>
      <c r="Y136">
        <f t="shared" si="6"/>
        <v>0</v>
      </c>
      <c r="Z136">
        <f t="shared" si="7"/>
        <v>0</v>
      </c>
    </row>
    <row r="137" spans="1:26">
      <c r="A137" t="s">
        <v>105</v>
      </c>
      <c r="B137" t="s">
        <v>454</v>
      </c>
      <c r="C137" t="s">
        <v>455</v>
      </c>
      <c r="D137" t="s">
        <v>121</v>
      </c>
      <c r="E137" t="s">
        <v>456</v>
      </c>
      <c r="F137">
        <v>12</v>
      </c>
      <c r="G137">
        <v>5.25</v>
      </c>
      <c r="H137">
        <v>5.25</v>
      </c>
      <c r="J137">
        <v>0</v>
      </c>
      <c r="K137">
        <v>0</v>
      </c>
      <c r="L137">
        <v>2</v>
      </c>
      <c r="M137">
        <v>206</v>
      </c>
      <c r="O137">
        <v>0</v>
      </c>
      <c r="P137">
        <v>164</v>
      </c>
      <c r="Q137">
        <v>2</v>
      </c>
      <c r="R137">
        <v>0</v>
      </c>
      <c r="S137">
        <v>0</v>
      </c>
      <c r="T137">
        <v>40</v>
      </c>
      <c r="U137">
        <v>22</v>
      </c>
      <c r="V137" t="s">
        <v>60</v>
      </c>
      <c r="W137">
        <v>16</v>
      </c>
      <c r="X137">
        <v>7.02</v>
      </c>
      <c r="Y137">
        <f t="shared" si="6"/>
        <v>1.2635999999999998</v>
      </c>
      <c r="Z137">
        <f t="shared" si="7"/>
        <v>5.7563999999999993</v>
      </c>
    </row>
    <row r="138" spans="1:26">
      <c r="A138" t="s">
        <v>105</v>
      </c>
      <c r="B138" t="s">
        <v>457</v>
      </c>
      <c r="C138" t="s">
        <v>458</v>
      </c>
      <c r="D138" t="s">
        <v>169</v>
      </c>
      <c r="E138" t="s">
        <v>459</v>
      </c>
      <c r="F138" t="s">
        <v>59</v>
      </c>
      <c r="G138">
        <v>2.8</v>
      </c>
      <c r="H138">
        <v>2.8</v>
      </c>
      <c r="J138">
        <v>0</v>
      </c>
      <c r="K138">
        <v>0</v>
      </c>
      <c r="L138">
        <v>0</v>
      </c>
      <c r="M138">
        <v>801</v>
      </c>
      <c r="O138">
        <v>0</v>
      </c>
      <c r="P138">
        <v>210</v>
      </c>
      <c r="Q138">
        <v>2</v>
      </c>
      <c r="R138">
        <v>12</v>
      </c>
      <c r="S138">
        <v>0</v>
      </c>
      <c r="T138">
        <v>577</v>
      </c>
      <c r="U138">
        <v>546</v>
      </c>
      <c r="V138" t="s">
        <v>60</v>
      </c>
      <c r="W138">
        <v>31</v>
      </c>
      <c r="Y138">
        <f t="shared" si="6"/>
        <v>0</v>
      </c>
      <c r="Z138">
        <f t="shared" si="7"/>
        <v>0</v>
      </c>
    </row>
    <row r="139" spans="1:26">
      <c r="A139" t="s">
        <v>105</v>
      </c>
      <c r="B139" t="s">
        <v>460</v>
      </c>
      <c r="C139" t="s">
        <v>461</v>
      </c>
      <c r="D139" t="s">
        <v>169</v>
      </c>
      <c r="E139" t="s">
        <v>459</v>
      </c>
      <c r="F139" t="s">
        <v>173</v>
      </c>
      <c r="G139">
        <v>10.99</v>
      </c>
      <c r="H139">
        <v>10.99</v>
      </c>
      <c r="J139">
        <v>0</v>
      </c>
      <c r="K139">
        <v>0</v>
      </c>
      <c r="L139">
        <v>0</v>
      </c>
      <c r="M139">
        <v>90</v>
      </c>
      <c r="O139">
        <v>0</v>
      </c>
      <c r="P139">
        <v>25</v>
      </c>
      <c r="Q139">
        <v>0</v>
      </c>
      <c r="R139">
        <v>0</v>
      </c>
      <c r="S139">
        <v>0</v>
      </c>
      <c r="T139">
        <v>65</v>
      </c>
      <c r="U139">
        <v>51</v>
      </c>
      <c r="V139" t="s">
        <v>60</v>
      </c>
      <c r="W139">
        <v>14</v>
      </c>
      <c r="Y139">
        <f t="shared" si="6"/>
        <v>0</v>
      </c>
      <c r="Z139">
        <f t="shared" si="7"/>
        <v>0</v>
      </c>
    </row>
    <row r="140" spans="1:26">
      <c r="A140" t="s">
        <v>105</v>
      </c>
      <c r="B140" t="s">
        <v>462</v>
      </c>
      <c r="C140" t="s">
        <v>463</v>
      </c>
      <c r="D140" t="s">
        <v>169</v>
      </c>
      <c r="E140" t="s">
        <v>459</v>
      </c>
      <c r="F140" t="s">
        <v>173</v>
      </c>
      <c r="G140">
        <v>11.99</v>
      </c>
      <c r="H140">
        <v>11.99</v>
      </c>
      <c r="J140">
        <v>0</v>
      </c>
      <c r="K140">
        <v>0</v>
      </c>
      <c r="L140">
        <v>0</v>
      </c>
      <c r="M140">
        <v>30</v>
      </c>
      <c r="O140">
        <v>0</v>
      </c>
      <c r="P140">
        <v>22</v>
      </c>
      <c r="Q140">
        <v>0</v>
      </c>
      <c r="R140">
        <v>0</v>
      </c>
      <c r="S140">
        <v>0</v>
      </c>
      <c r="T140">
        <v>8</v>
      </c>
      <c r="U140">
        <v>6</v>
      </c>
      <c r="V140" t="s">
        <v>60</v>
      </c>
      <c r="W140">
        <v>2</v>
      </c>
      <c r="Y140">
        <f t="shared" si="6"/>
        <v>0</v>
      </c>
      <c r="Z140">
        <f t="shared" si="7"/>
        <v>0</v>
      </c>
    </row>
    <row r="141" spans="1:26">
      <c r="A141" t="s">
        <v>105</v>
      </c>
      <c r="B141" t="s">
        <v>464</v>
      </c>
      <c r="C141" t="s">
        <v>465</v>
      </c>
      <c r="D141" t="s">
        <v>185</v>
      </c>
      <c r="E141" t="s">
        <v>466</v>
      </c>
      <c r="F141" t="s">
        <v>59</v>
      </c>
      <c r="G141">
        <v>2.8</v>
      </c>
      <c r="H141">
        <v>2.8</v>
      </c>
      <c r="J141">
        <v>0</v>
      </c>
      <c r="K141">
        <v>0</v>
      </c>
      <c r="L141">
        <v>0</v>
      </c>
      <c r="M141">
        <v>834</v>
      </c>
      <c r="O141">
        <v>0</v>
      </c>
      <c r="P141">
        <v>137</v>
      </c>
      <c r="Q141">
        <v>2</v>
      </c>
      <c r="R141">
        <v>6</v>
      </c>
      <c r="S141">
        <v>0</v>
      </c>
      <c r="T141">
        <v>689</v>
      </c>
      <c r="U141">
        <v>677</v>
      </c>
      <c r="V141" t="s">
        <v>60</v>
      </c>
      <c r="W141">
        <v>12</v>
      </c>
      <c r="Y141">
        <f t="shared" si="6"/>
        <v>0</v>
      </c>
      <c r="Z141">
        <f t="shared" si="7"/>
        <v>0</v>
      </c>
    </row>
    <row r="142" spans="1:26">
      <c r="A142" t="s">
        <v>105</v>
      </c>
      <c r="B142" t="s">
        <v>467</v>
      </c>
      <c r="C142" t="s">
        <v>468</v>
      </c>
      <c r="D142" t="s">
        <v>185</v>
      </c>
      <c r="E142" t="s">
        <v>466</v>
      </c>
      <c r="F142" t="s">
        <v>63</v>
      </c>
      <c r="G142">
        <v>8.9499999999999993</v>
      </c>
      <c r="H142">
        <v>8.9499999999999993</v>
      </c>
      <c r="J142">
        <v>0</v>
      </c>
      <c r="K142">
        <v>0</v>
      </c>
      <c r="L142">
        <v>0</v>
      </c>
      <c r="M142">
        <v>62</v>
      </c>
      <c r="O142">
        <v>0</v>
      </c>
      <c r="P142">
        <v>38</v>
      </c>
      <c r="Q142">
        <v>0</v>
      </c>
      <c r="R142">
        <v>0</v>
      </c>
      <c r="S142">
        <v>0</v>
      </c>
      <c r="T142">
        <v>24</v>
      </c>
      <c r="U142">
        <v>20</v>
      </c>
      <c r="V142" t="s">
        <v>60</v>
      </c>
      <c r="W142">
        <v>4</v>
      </c>
      <c r="Y142">
        <f t="shared" si="6"/>
        <v>0</v>
      </c>
      <c r="Z142">
        <f t="shared" si="7"/>
        <v>0</v>
      </c>
    </row>
    <row r="143" spans="1:26">
      <c r="A143" t="s">
        <v>105</v>
      </c>
      <c r="B143" t="s">
        <v>469</v>
      </c>
      <c r="C143" t="s">
        <v>470</v>
      </c>
      <c r="D143" t="s">
        <v>185</v>
      </c>
      <c r="E143" t="s">
        <v>471</v>
      </c>
      <c r="F143" t="s">
        <v>63</v>
      </c>
      <c r="G143">
        <v>9.9499999999999993</v>
      </c>
      <c r="H143">
        <v>9.9499999999999993</v>
      </c>
      <c r="J143">
        <v>0</v>
      </c>
      <c r="K143">
        <v>0</v>
      </c>
      <c r="L143">
        <v>0</v>
      </c>
      <c r="M143">
        <v>53</v>
      </c>
      <c r="O143">
        <v>0</v>
      </c>
      <c r="P143">
        <v>39</v>
      </c>
      <c r="Q143">
        <v>0</v>
      </c>
      <c r="R143">
        <v>0</v>
      </c>
      <c r="S143">
        <v>0</v>
      </c>
      <c r="T143">
        <v>14</v>
      </c>
      <c r="U143">
        <v>12</v>
      </c>
      <c r="V143" t="s">
        <v>60</v>
      </c>
      <c r="W143">
        <v>2</v>
      </c>
      <c r="Y143">
        <f t="shared" si="6"/>
        <v>0</v>
      </c>
      <c r="Z143">
        <f t="shared" si="7"/>
        <v>0</v>
      </c>
    </row>
    <row r="144" spans="1:26">
      <c r="A144" t="s">
        <v>105</v>
      </c>
      <c r="B144" t="s">
        <v>472</v>
      </c>
      <c r="C144" t="s">
        <v>473</v>
      </c>
      <c r="D144" t="s">
        <v>416</v>
      </c>
      <c r="E144" t="s">
        <v>474</v>
      </c>
      <c r="F144" t="s">
        <v>59</v>
      </c>
      <c r="G144">
        <v>2.8</v>
      </c>
      <c r="H144">
        <v>2.8</v>
      </c>
      <c r="J144">
        <v>0</v>
      </c>
      <c r="K144">
        <v>0</v>
      </c>
      <c r="L144">
        <v>0</v>
      </c>
      <c r="M144">
        <v>644</v>
      </c>
      <c r="O144">
        <v>0</v>
      </c>
      <c r="P144">
        <v>91</v>
      </c>
      <c r="Q144">
        <v>2</v>
      </c>
      <c r="R144">
        <v>5</v>
      </c>
      <c r="S144">
        <v>0</v>
      </c>
      <c r="T144">
        <v>546</v>
      </c>
      <c r="U144">
        <v>528</v>
      </c>
      <c r="V144" t="s">
        <v>60</v>
      </c>
      <c r="W144">
        <v>18</v>
      </c>
      <c r="Y144">
        <f t="shared" si="6"/>
        <v>0</v>
      </c>
      <c r="Z144">
        <f t="shared" si="7"/>
        <v>0</v>
      </c>
    </row>
    <row r="145" spans="1:26">
      <c r="A145" t="s">
        <v>105</v>
      </c>
      <c r="B145" t="s">
        <v>475</v>
      </c>
      <c r="C145" t="s">
        <v>476</v>
      </c>
      <c r="D145" t="s">
        <v>416</v>
      </c>
      <c r="E145" t="s">
        <v>474</v>
      </c>
      <c r="F145" t="s">
        <v>63</v>
      </c>
      <c r="G145">
        <v>8.9499999999999993</v>
      </c>
      <c r="H145">
        <v>8.9499999999999993</v>
      </c>
      <c r="J145">
        <v>0</v>
      </c>
      <c r="K145">
        <v>0</v>
      </c>
      <c r="L145">
        <v>0</v>
      </c>
      <c r="M145">
        <v>109</v>
      </c>
      <c r="O145">
        <v>0</v>
      </c>
      <c r="P145">
        <v>64</v>
      </c>
      <c r="Q145">
        <v>3</v>
      </c>
      <c r="R145">
        <v>0</v>
      </c>
      <c r="S145">
        <v>0</v>
      </c>
      <c r="T145">
        <v>42</v>
      </c>
      <c r="U145">
        <v>29</v>
      </c>
      <c r="V145" t="s">
        <v>60</v>
      </c>
      <c r="W145">
        <v>13</v>
      </c>
      <c r="X145">
        <v>0</v>
      </c>
      <c r="Y145">
        <f t="shared" si="6"/>
        <v>0</v>
      </c>
      <c r="Z145">
        <f t="shared" si="7"/>
        <v>0</v>
      </c>
    </row>
    <row r="146" spans="1:26">
      <c r="A146" t="s">
        <v>105</v>
      </c>
      <c r="B146" t="s">
        <v>477</v>
      </c>
      <c r="C146" t="s">
        <v>478</v>
      </c>
      <c r="D146" t="s">
        <v>416</v>
      </c>
      <c r="E146" t="s">
        <v>474</v>
      </c>
      <c r="F146" t="s">
        <v>63</v>
      </c>
      <c r="G146">
        <v>9.9499999999999993</v>
      </c>
      <c r="H146">
        <v>9.9499999999999993</v>
      </c>
      <c r="J146">
        <v>0</v>
      </c>
      <c r="K146">
        <v>0</v>
      </c>
      <c r="L146">
        <v>0</v>
      </c>
      <c r="M146">
        <v>83</v>
      </c>
      <c r="O146">
        <v>0</v>
      </c>
      <c r="P146">
        <v>56</v>
      </c>
      <c r="Q146">
        <v>1</v>
      </c>
      <c r="R146">
        <v>0</v>
      </c>
      <c r="S146">
        <v>0</v>
      </c>
      <c r="T146">
        <v>26</v>
      </c>
      <c r="U146">
        <v>25</v>
      </c>
      <c r="V146" t="s">
        <v>60</v>
      </c>
      <c r="W146">
        <v>1</v>
      </c>
      <c r="X146">
        <v>0</v>
      </c>
      <c r="Y146">
        <f t="shared" si="6"/>
        <v>0</v>
      </c>
      <c r="Z146">
        <f t="shared" si="7"/>
        <v>0</v>
      </c>
    </row>
    <row r="147" spans="1:26">
      <c r="A147" t="s">
        <v>105</v>
      </c>
      <c r="B147" t="s">
        <v>479</v>
      </c>
      <c r="C147" t="s">
        <v>480</v>
      </c>
      <c r="D147" t="s">
        <v>153</v>
      </c>
      <c r="E147" t="s">
        <v>481</v>
      </c>
      <c r="F147" t="s">
        <v>59</v>
      </c>
      <c r="G147">
        <v>2.8</v>
      </c>
      <c r="H147">
        <v>2.8</v>
      </c>
      <c r="J147">
        <v>0</v>
      </c>
      <c r="K147">
        <v>0</v>
      </c>
      <c r="L147">
        <v>0</v>
      </c>
      <c r="M147">
        <v>206</v>
      </c>
      <c r="O147">
        <v>0</v>
      </c>
      <c r="P147">
        <v>93</v>
      </c>
      <c r="Q147">
        <v>2</v>
      </c>
      <c r="R147">
        <v>9</v>
      </c>
      <c r="S147">
        <v>0</v>
      </c>
      <c r="T147">
        <v>102</v>
      </c>
      <c r="U147">
        <v>77</v>
      </c>
      <c r="V147" t="s">
        <v>60</v>
      </c>
      <c r="W147">
        <v>25</v>
      </c>
      <c r="Y147">
        <f t="shared" si="6"/>
        <v>0</v>
      </c>
      <c r="Z147">
        <f t="shared" si="7"/>
        <v>0</v>
      </c>
    </row>
    <row r="148" spans="1:26">
      <c r="A148" t="s">
        <v>105</v>
      </c>
      <c r="B148" t="s">
        <v>482</v>
      </c>
      <c r="C148" t="s">
        <v>483</v>
      </c>
      <c r="D148" t="s">
        <v>153</v>
      </c>
      <c r="E148" t="s">
        <v>481</v>
      </c>
      <c r="F148" t="s">
        <v>63</v>
      </c>
      <c r="G148">
        <v>8.9499999999999993</v>
      </c>
      <c r="H148">
        <v>8.9499999999999993</v>
      </c>
      <c r="J148">
        <v>0</v>
      </c>
      <c r="K148">
        <v>0</v>
      </c>
      <c r="L148">
        <v>0</v>
      </c>
      <c r="M148">
        <v>88</v>
      </c>
      <c r="O148">
        <v>0</v>
      </c>
      <c r="P148">
        <v>25</v>
      </c>
      <c r="Q148">
        <v>0</v>
      </c>
      <c r="R148">
        <v>0</v>
      </c>
      <c r="S148">
        <v>0</v>
      </c>
      <c r="T148">
        <v>63</v>
      </c>
      <c r="U148">
        <v>56</v>
      </c>
      <c r="V148" t="s">
        <v>60</v>
      </c>
      <c r="W148">
        <v>7</v>
      </c>
      <c r="Y148">
        <f t="shared" si="6"/>
        <v>0</v>
      </c>
      <c r="Z148">
        <f t="shared" si="7"/>
        <v>0</v>
      </c>
    </row>
    <row r="149" spans="1:26">
      <c r="A149" t="s">
        <v>105</v>
      </c>
      <c r="B149" t="s">
        <v>484</v>
      </c>
      <c r="C149" t="s">
        <v>485</v>
      </c>
      <c r="D149" t="s">
        <v>153</v>
      </c>
      <c r="E149" t="s">
        <v>481</v>
      </c>
      <c r="F149" t="s">
        <v>63</v>
      </c>
      <c r="G149">
        <v>9.9499999999999993</v>
      </c>
      <c r="H149">
        <v>9.9499999999999993</v>
      </c>
      <c r="J149">
        <v>0</v>
      </c>
      <c r="K149">
        <v>0</v>
      </c>
      <c r="L149">
        <v>0</v>
      </c>
      <c r="M149">
        <v>110</v>
      </c>
      <c r="O149">
        <v>0</v>
      </c>
      <c r="P149">
        <v>91</v>
      </c>
      <c r="Q149">
        <v>0</v>
      </c>
      <c r="R149">
        <v>0</v>
      </c>
      <c r="S149">
        <v>0</v>
      </c>
      <c r="T149">
        <v>19</v>
      </c>
      <c r="U149">
        <v>16</v>
      </c>
      <c r="V149" t="s">
        <v>60</v>
      </c>
      <c r="W149">
        <v>3</v>
      </c>
      <c r="Y149">
        <f t="shared" ref="Y149:Y180" si="8">X149*0.18</f>
        <v>0</v>
      </c>
      <c r="Z149">
        <f t="shared" si="7"/>
        <v>0</v>
      </c>
    </row>
    <row r="150" spans="1:26">
      <c r="A150" t="s">
        <v>105</v>
      </c>
      <c r="B150" t="s">
        <v>486</v>
      </c>
      <c r="C150" t="s">
        <v>487</v>
      </c>
      <c r="D150" t="s">
        <v>409</v>
      </c>
      <c r="E150" t="s">
        <v>488</v>
      </c>
      <c r="F150" t="s">
        <v>59</v>
      </c>
      <c r="G150">
        <v>2.8</v>
      </c>
      <c r="H150">
        <v>2.8</v>
      </c>
      <c r="J150">
        <v>0</v>
      </c>
      <c r="K150">
        <v>0</v>
      </c>
      <c r="L150">
        <v>0</v>
      </c>
      <c r="M150">
        <v>135</v>
      </c>
      <c r="O150">
        <v>0</v>
      </c>
      <c r="P150">
        <v>42</v>
      </c>
      <c r="Q150">
        <v>2</v>
      </c>
      <c r="R150">
        <v>2</v>
      </c>
      <c r="S150">
        <v>0</v>
      </c>
      <c r="T150">
        <v>89</v>
      </c>
      <c r="U150">
        <v>78</v>
      </c>
      <c r="V150" t="s">
        <v>60</v>
      </c>
      <c r="W150">
        <v>11</v>
      </c>
      <c r="Y150">
        <f t="shared" si="8"/>
        <v>0</v>
      </c>
      <c r="Z150">
        <f t="shared" si="7"/>
        <v>0</v>
      </c>
    </row>
    <row r="151" spans="1:26">
      <c r="A151" t="s">
        <v>105</v>
      </c>
      <c r="B151" t="s">
        <v>489</v>
      </c>
      <c r="C151" t="s">
        <v>490</v>
      </c>
      <c r="D151" t="s">
        <v>409</v>
      </c>
      <c r="E151" t="s">
        <v>488</v>
      </c>
      <c r="F151" t="s">
        <v>63</v>
      </c>
      <c r="G151">
        <v>8.9499999999999993</v>
      </c>
      <c r="H151">
        <v>8.9499999999999993</v>
      </c>
      <c r="J151">
        <v>0</v>
      </c>
      <c r="K151">
        <v>0</v>
      </c>
      <c r="L151">
        <v>0</v>
      </c>
      <c r="M151">
        <v>-7</v>
      </c>
      <c r="O151">
        <v>0</v>
      </c>
      <c r="P151">
        <v>3</v>
      </c>
      <c r="Q151">
        <v>0</v>
      </c>
      <c r="R151">
        <v>0</v>
      </c>
      <c r="S151">
        <v>0</v>
      </c>
      <c r="T151">
        <v>-10</v>
      </c>
      <c r="U151">
        <v>0</v>
      </c>
      <c r="V151" t="s">
        <v>118</v>
      </c>
      <c r="W151">
        <v>2</v>
      </c>
      <c r="Y151">
        <f t="shared" si="8"/>
        <v>0</v>
      </c>
      <c r="Z151">
        <f t="shared" si="7"/>
        <v>0</v>
      </c>
    </row>
    <row r="152" spans="1:26">
      <c r="A152" t="s">
        <v>105</v>
      </c>
      <c r="B152" t="s">
        <v>491</v>
      </c>
      <c r="C152" t="s">
        <v>492</v>
      </c>
      <c r="D152" t="s">
        <v>409</v>
      </c>
      <c r="E152" t="s">
        <v>488</v>
      </c>
      <c r="F152" t="s">
        <v>63</v>
      </c>
      <c r="G152">
        <v>8.9499999999999993</v>
      </c>
      <c r="H152">
        <v>8.9499999999999993</v>
      </c>
      <c r="J152">
        <v>0</v>
      </c>
      <c r="K152">
        <v>0</v>
      </c>
      <c r="L152">
        <v>0</v>
      </c>
      <c r="M152">
        <v>61</v>
      </c>
      <c r="O152">
        <v>0</v>
      </c>
      <c r="P152">
        <v>57</v>
      </c>
      <c r="Q152">
        <v>0</v>
      </c>
      <c r="R152">
        <v>0</v>
      </c>
      <c r="S152">
        <v>0</v>
      </c>
      <c r="T152">
        <v>4</v>
      </c>
      <c r="U152">
        <v>4</v>
      </c>
      <c r="V152" t="s">
        <v>60</v>
      </c>
      <c r="Y152">
        <f t="shared" si="8"/>
        <v>0</v>
      </c>
      <c r="Z152">
        <f t="shared" si="7"/>
        <v>0</v>
      </c>
    </row>
    <row r="153" spans="1:26">
      <c r="A153" t="s">
        <v>105</v>
      </c>
      <c r="B153" t="s">
        <v>493</v>
      </c>
      <c r="C153" t="s">
        <v>494</v>
      </c>
      <c r="D153" t="s">
        <v>495</v>
      </c>
      <c r="E153" t="s">
        <v>496</v>
      </c>
      <c r="F153">
        <v>7</v>
      </c>
      <c r="G153">
        <v>2.99</v>
      </c>
      <c r="H153">
        <v>2.99</v>
      </c>
      <c r="J153">
        <v>0</v>
      </c>
      <c r="K153">
        <v>0</v>
      </c>
      <c r="L153">
        <v>0</v>
      </c>
      <c r="M153">
        <v>88</v>
      </c>
      <c r="O153">
        <v>0</v>
      </c>
      <c r="P153">
        <v>84</v>
      </c>
      <c r="Q153">
        <v>2</v>
      </c>
      <c r="R153">
        <v>0</v>
      </c>
      <c r="S153">
        <v>0</v>
      </c>
      <c r="T153">
        <v>2</v>
      </c>
      <c r="U153">
        <v>0</v>
      </c>
      <c r="V153" t="s">
        <v>118</v>
      </c>
      <c r="W153">
        <v>1</v>
      </c>
      <c r="Y153">
        <f t="shared" si="8"/>
        <v>0</v>
      </c>
      <c r="Z153">
        <f t="shared" si="7"/>
        <v>0</v>
      </c>
    </row>
    <row r="154" spans="1:26">
      <c r="A154" t="s">
        <v>497</v>
      </c>
      <c r="B154" t="s">
        <v>498</v>
      </c>
      <c r="C154" t="s">
        <v>499</v>
      </c>
      <c r="D154" t="s">
        <v>500</v>
      </c>
      <c r="E154" t="s">
        <v>501</v>
      </c>
      <c r="F154" t="s">
        <v>59</v>
      </c>
      <c r="G154">
        <v>4.75</v>
      </c>
      <c r="H154">
        <v>4.75</v>
      </c>
      <c r="J154">
        <v>0</v>
      </c>
      <c r="K154">
        <v>0</v>
      </c>
      <c r="L154">
        <v>0</v>
      </c>
      <c r="M154">
        <v>1019</v>
      </c>
      <c r="O154">
        <v>0</v>
      </c>
      <c r="P154">
        <v>955</v>
      </c>
      <c r="Q154">
        <v>10</v>
      </c>
      <c r="R154">
        <v>19</v>
      </c>
      <c r="S154">
        <v>0</v>
      </c>
      <c r="T154">
        <v>35</v>
      </c>
      <c r="U154">
        <v>0</v>
      </c>
      <c r="V154" t="s">
        <v>118</v>
      </c>
      <c r="W154">
        <v>-9</v>
      </c>
      <c r="Y154">
        <f t="shared" si="8"/>
        <v>0</v>
      </c>
      <c r="Z154">
        <f t="shared" si="7"/>
        <v>0</v>
      </c>
    </row>
    <row r="155" spans="1:26">
      <c r="A155" t="s">
        <v>497</v>
      </c>
      <c r="B155" t="s">
        <v>502</v>
      </c>
      <c r="C155" t="s">
        <v>503</v>
      </c>
      <c r="D155" t="s">
        <v>500</v>
      </c>
      <c r="E155" t="s">
        <v>501</v>
      </c>
      <c r="F155" t="s">
        <v>63</v>
      </c>
      <c r="G155">
        <v>8.9499999999999993</v>
      </c>
      <c r="H155">
        <v>8.9499999999999993</v>
      </c>
      <c r="J155">
        <v>0</v>
      </c>
      <c r="K155">
        <v>0</v>
      </c>
      <c r="L155">
        <v>0</v>
      </c>
      <c r="M155">
        <v>366</v>
      </c>
      <c r="O155">
        <v>0</v>
      </c>
      <c r="P155">
        <v>360</v>
      </c>
      <c r="Q155">
        <v>0</v>
      </c>
      <c r="R155">
        <v>0</v>
      </c>
      <c r="S155">
        <v>0</v>
      </c>
      <c r="T155">
        <v>6</v>
      </c>
      <c r="U155">
        <v>6</v>
      </c>
      <c r="V155" t="s">
        <v>60</v>
      </c>
      <c r="Y155">
        <f t="shared" si="8"/>
        <v>0</v>
      </c>
      <c r="Z155">
        <f t="shared" si="7"/>
        <v>0</v>
      </c>
    </row>
    <row r="156" spans="1:26">
      <c r="A156" t="s">
        <v>497</v>
      </c>
      <c r="B156" t="s">
        <v>504</v>
      </c>
      <c r="C156" t="s">
        <v>505</v>
      </c>
      <c r="D156" t="s">
        <v>500</v>
      </c>
      <c r="E156" t="s">
        <v>506</v>
      </c>
      <c r="F156" t="s">
        <v>59</v>
      </c>
      <c r="G156">
        <v>4.75</v>
      </c>
      <c r="H156">
        <v>4.75</v>
      </c>
      <c r="J156">
        <v>0</v>
      </c>
      <c r="K156">
        <v>0</v>
      </c>
      <c r="L156">
        <v>0</v>
      </c>
      <c r="M156">
        <v>633</v>
      </c>
      <c r="O156">
        <v>0</v>
      </c>
      <c r="P156">
        <v>590</v>
      </c>
      <c r="Q156">
        <v>33</v>
      </c>
      <c r="R156">
        <v>15</v>
      </c>
      <c r="S156">
        <v>0</v>
      </c>
      <c r="T156">
        <v>-5</v>
      </c>
      <c r="U156">
        <v>0</v>
      </c>
      <c r="V156" t="s">
        <v>60</v>
      </c>
      <c r="W156">
        <v>-4</v>
      </c>
      <c r="Y156">
        <f t="shared" si="8"/>
        <v>0</v>
      </c>
      <c r="Z156">
        <f t="shared" si="7"/>
        <v>0</v>
      </c>
    </row>
    <row r="157" spans="1:26">
      <c r="A157" t="s">
        <v>497</v>
      </c>
      <c r="B157" t="s">
        <v>507</v>
      </c>
      <c r="C157" t="s">
        <v>508</v>
      </c>
      <c r="D157" t="s">
        <v>500</v>
      </c>
      <c r="E157" t="s">
        <v>506</v>
      </c>
      <c r="F157" t="s">
        <v>173</v>
      </c>
      <c r="G157">
        <v>9.9499999999999993</v>
      </c>
      <c r="H157">
        <v>9.9499999999999993</v>
      </c>
      <c r="J157">
        <v>0</v>
      </c>
      <c r="K157">
        <v>0</v>
      </c>
      <c r="L157">
        <v>0</v>
      </c>
      <c r="M157">
        <v>256</v>
      </c>
      <c r="O157">
        <v>0</v>
      </c>
      <c r="P157">
        <v>246</v>
      </c>
      <c r="Q157">
        <v>1</v>
      </c>
      <c r="R157">
        <v>0</v>
      </c>
      <c r="S157">
        <v>0</v>
      </c>
      <c r="T157">
        <v>9</v>
      </c>
      <c r="U157">
        <v>0</v>
      </c>
      <c r="V157" t="s">
        <v>118</v>
      </c>
      <c r="W157">
        <v>-2</v>
      </c>
      <c r="Y157">
        <f t="shared" si="8"/>
        <v>0</v>
      </c>
      <c r="Z157">
        <f t="shared" si="7"/>
        <v>0</v>
      </c>
    </row>
    <row r="158" spans="1:26">
      <c r="A158" t="s">
        <v>497</v>
      </c>
      <c r="B158" t="s">
        <v>509</v>
      </c>
      <c r="C158" t="s">
        <v>510</v>
      </c>
      <c r="D158" t="s">
        <v>511</v>
      </c>
      <c r="E158" t="s">
        <v>512</v>
      </c>
      <c r="F158" t="s">
        <v>59</v>
      </c>
      <c r="G158">
        <v>7.95</v>
      </c>
      <c r="H158">
        <v>7.95</v>
      </c>
      <c r="J158">
        <v>0</v>
      </c>
      <c r="K158">
        <v>0</v>
      </c>
      <c r="L158">
        <v>0</v>
      </c>
      <c r="M158">
        <v>51</v>
      </c>
      <c r="O158">
        <v>0</v>
      </c>
      <c r="P158">
        <v>17</v>
      </c>
      <c r="Q158">
        <v>0</v>
      </c>
      <c r="R158">
        <v>0</v>
      </c>
      <c r="S158">
        <v>0</v>
      </c>
      <c r="T158">
        <v>34</v>
      </c>
      <c r="U158">
        <v>29</v>
      </c>
      <c r="V158" t="s">
        <v>60</v>
      </c>
      <c r="W158">
        <v>5</v>
      </c>
      <c r="Y158">
        <f t="shared" si="8"/>
        <v>0</v>
      </c>
      <c r="Z158">
        <f t="shared" si="7"/>
        <v>0</v>
      </c>
    </row>
    <row r="159" spans="1:26">
      <c r="A159" t="s">
        <v>497</v>
      </c>
      <c r="B159" t="s">
        <v>513</v>
      </c>
      <c r="C159" t="s">
        <v>514</v>
      </c>
      <c r="D159" t="s">
        <v>500</v>
      </c>
      <c r="E159" t="s">
        <v>515</v>
      </c>
      <c r="F159" t="s">
        <v>59</v>
      </c>
      <c r="G159">
        <v>4.75</v>
      </c>
      <c r="H159">
        <v>4.75</v>
      </c>
      <c r="J159">
        <v>0</v>
      </c>
      <c r="K159">
        <v>0</v>
      </c>
      <c r="L159">
        <v>3</v>
      </c>
      <c r="M159">
        <v>797</v>
      </c>
      <c r="O159">
        <v>0</v>
      </c>
      <c r="P159">
        <v>726</v>
      </c>
      <c r="Q159">
        <v>9</v>
      </c>
      <c r="R159">
        <v>20</v>
      </c>
      <c r="S159">
        <v>0</v>
      </c>
      <c r="T159">
        <v>42</v>
      </c>
      <c r="U159">
        <v>34</v>
      </c>
      <c r="V159" t="s">
        <v>60</v>
      </c>
      <c r="W159">
        <v>5</v>
      </c>
      <c r="X159">
        <v>10.14</v>
      </c>
      <c r="Y159">
        <f t="shared" si="8"/>
        <v>1.8251999999999999</v>
      </c>
      <c r="Z159">
        <f t="shared" si="7"/>
        <v>8.3148</v>
      </c>
    </row>
    <row r="160" spans="1:26">
      <c r="A160" t="s">
        <v>497</v>
      </c>
      <c r="B160" t="s">
        <v>516</v>
      </c>
      <c r="C160" t="s">
        <v>517</v>
      </c>
      <c r="D160" t="s">
        <v>500</v>
      </c>
      <c r="E160" t="s">
        <v>515</v>
      </c>
      <c r="F160" t="s">
        <v>63</v>
      </c>
      <c r="G160">
        <v>8.9499999999999993</v>
      </c>
      <c r="H160">
        <v>8.9499999999999993</v>
      </c>
      <c r="J160">
        <v>0</v>
      </c>
      <c r="K160">
        <v>0</v>
      </c>
      <c r="L160">
        <v>0</v>
      </c>
      <c r="M160">
        <v>341</v>
      </c>
      <c r="O160">
        <v>0</v>
      </c>
      <c r="P160">
        <v>334</v>
      </c>
      <c r="Q160">
        <v>0</v>
      </c>
      <c r="R160">
        <v>0</v>
      </c>
      <c r="S160">
        <v>0</v>
      </c>
      <c r="T160">
        <v>7</v>
      </c>
      <c r="U160">
        <v>3</v>
      </c>
      <c r="V160" t="s">
        <v>60</v>
      </c>
      <c r="W160">
        <v>4</v>
      </c>
      <c r="Y160">
        <f t="shared" si="8"/>
        <v>0</v>
      </c>
      <c r="Z160">
        <f t="shared" si="7"/>
        <v>0</v>
      </c>
    </row>
    <row r="161" spans="1:26">
      <c r="A161" t="s">
        <v>497</v>
      </c>
      <c r="B161" t="s">
        <v>518</v>
      </c>
      <c r="C161" t="s">
        <v>519</v>
      </c>
      <c r="D161" t="s">
        <v>520</v>
      </c>
      <c r="E161" t="s">
        <v>521</v>
      </c>
      <c r="F161" t="s">
        <v>59</v>
      </c>
      <c r="G161">
        <v>7.95</v>
      </c>
      <c r="H161">
        <v>7.95</v>
      </c>
      <c r="J161">
        <v>0</v>
      </c>
      <c r="K161">
        <v>0</v>
      </c>
      <c r="L161">
        <v>0</v>
      </c>
      <c r="M161">
        <v>168</v>
      </c>
      <c r="O161">
        <v>0</v>
      </c>
      <c r="P161">
        <v>42</v>
      </c>
      <c r="Q161">
        <v>0</v>
      </c>
      <c r="R161">
        <v>6</v>
      </c>
      <c r="S161">
        <v>0</v>
      </c>
      <c r="T161">
        <v>120</v>
      </c>
      <c r="U161">
        <v>93</v>
      </c>
      <c r="V161" t="s">
        <v>60</v>
      </c>
      <c r="W161">
        <v>26</v>
      </c>
      <c r="Y161">
        <f t="shared" si="8"/>
        <v>0</v>
      </c>
      <c r="Z161">
        <f t="shared" si="7"/>
        <v>0</v>
      </c>
    </row>
    <row r="162" spans="1:26">
      <c r="A162" t="s">
        <v>497</v>
      </c>
      <c r="B162" t="s">
        <v>522</v>
      </c>
      <c r="C162" t="s">
        <v>523</v>
      </c>
      <c r="D162" t="s">
        <v>520</v>
      </c>
      <c r="E162" t="s">
        <v>521</v>
      </c>
      <c r="F162" t="s">
        <v>63</v>
      </c>
      <c r="G162">
        <v>6.25</v>
      </c>
      <c r="H162">
        <v>6.25</v>
      </c>
      <c r="J162">
        <v>0</v>
      </c>
      <c r="K162">
        <v>0</v>
      </c>
      <c r="L162">
        <v>1</v>
      </c>
      <c r="M162">
        <v>48</v>
      </c>
      <c r="O162">
        <v>0</v>
      </c>
      <c r="P162">
        <v>42</v>
      </c>
      <c r="Q162">
        <v>0</v>
      </c>
      <c r="R162">
        <v>0</v>
      </c>
      <c r="S162">
        <v>0</v>
      </c>
      <c r="T162">
        <v>6</v>
      </c>
      <c r="U162">
        <v>0</v>
      </c>
      <c r="V162" t="s">
        <v>118</v>
      </c>
      <c r="W162">
        <v>1</v>
      </c>
      <c r="X162">
        <v>4.3499999999999996</v>
      </c>
      <c r="Y162">
        <f t="shared" si="8"/>
        <v>0.78299999999999992</v>
      </c>
      <c r="Z162">
        <f t="shared" si="7"/>
        <v>3.5669999999999997</v>
      </c>
    </row>
    <row r="163" spans="1:26">
      <c r="A163" t="s">
        <v>497</v>
      </c>
      <c r="B163" t="s">
        <v>524</v>
      </c>
      <c r="C163" t="s">
        <v>525</v>
      </c>
      <c r="D163" t="s">
        <v>526</v>
      </c>
      <c r="E163" t="s">
        <v>527</v>
      </c>
      <c r="F163" t="s">
        <v>59</v>
      </c>
      <c r="G163">
        <v>7.95</v>
      </c>
      <c r="H163">
        <v>7.95</v>
      </c>
      <c r="J163">
        <v>0</v>
      </c>
      <c r="K163">
        <v>0</v>
      </c>
      <c r="L163">
        <v>1</v>
      </c>
      <c r="M163">
        <v>87</v>
      </c>
      <c r="O163">
        <v>0</v>
      </c>
      <c r="P163">
        <v>9</v>
      </c>
      <c r="Q163">
        <v>0</v>
      </c>
      <c r="R163">
        <v>5</v>
      </c>
      <c r="S163">
        <v>0</v>
      </c>
      <c r="T163">
        <v>73</v>
      </c>
      <c r="U163">
        <v>48</v>
      </c>
      <c r="V163" t="s">
        <v>60</v>
      </c>
      <c r="W163">
        <v>24</v>
      </c>
      <c r="X163">
        <v>4.57</v>
      </c>
      <c r="Y163">
        <f t="shared" si="8"/>
        <v>0.8226</v>
      </c>
      <c r="Z163">
        <f t="shared" si="7"/>
        <v>3.7474000000000003</v>
      </c>
    </row>
    <row r="164" spans="1:26">
      <c r="A164" t="s">
        <v>497</v>
      </c>
      <c r="B164" t="s">
        <v>528</v>
      </c>
      <c r="C164" t="s">
        <v>529</v>
      </c>
      <c r="D164" t="s">
        <v>530</v>
      </c>
      <c r="E164" t="s">
        <v>531</v>
      </c>
      <c r="F164" t="s">
        <v>59</v>
      </c>
      <c r="G164">
        <v>7.95</v>
      </c>
      <c r="H164">
        <v>7.95</v>
      </c>
      <c r="J164">
        <v>0</v>
      </c>
      <c r="K164">
        <v>0</v>
      </c>
      <c r="L164">
        <v>0</v>
      </c>
      <c r="M164">
        <v>253</v>
      </c>
      <c r="O164">
        <v>0</v>
      </c>
      <c r="P164">
        <v>105</v>
      </c>
      <c r="Q164">
        <v>2</v>
      </c>
      <c r="R164">
        <v>7</v>
      </c>
      <c r="S164">
        <v>0</v>
      </c>
      <c r="T164">
        <v>139</v>
      </c>
      <c r="U164">
        <v>119</v>
      </c>
      <c r="V164" t="s">
        <v>60</v>
      </c>
      <c r="W164">
        <v>20</v>
      </c>
      <c r="Y164">
        <f t="shared" si="8"/>
        <v>0</v>
      </c>
      <c r="Z164">
        <f t="shared" si="7"/>
        <v>0</v>
      </c>
    </row>
    <row r="165" spans="1:26">
      <c r="A165" t="s">
        <v>497</v>
      </c>
      <c r="B165" t="s">
        <v>532</v>
      </c>
      <c r="C165" t="s">
        <v>533</v>
      </c>
      <c r="D165" t="s">
        <v>534</v>
      </c>
      <c r="E165" t="s">
        <v>535</v>
      </c>
      <c r="F165" t="s">
        <v>59</v>
      </c>
      <c r="G165">
        <v>7.95</v>
      </c>
      <c r="H165">
        <v>7.95</v>
      </c>
      <c r="J165">
        <v>0</v>
      </c>
      <c r="K165">
        <v>0</v>
      </c>
      <c r="L165">
        <v>0</v>
      </c>
      <c r="M165">
        <v>124</v>
      </c>
      <c r="O165">
        <v>0</v>
      </c>
      <c r="P165">
        <v>47</v>
      </c>
      <c r="Q165">
        <v>0</v>
      </c>
      <c r="R165">
        <v>5</v>
      </c>
      <c r="S165">
        <v>0</v>
      </c>
      <c r="T165">
        <v>72</v>
      </c>
      <c r="U165">
        <v>44</v>
      </c>
      <c r="V165" t="s">
        <v>60</v>
      </c>
      <c r="W165">
        <v>28</v>
      </c>
      <c r="Y165">
        <f t="shared" si="8"/>
        <v>0</v>
      </c>
      <c r="Z165">
        <f t="shared" si="7"/>
        <v>0</v>
      </c>
    </row>
    <row r="166" spans="1:26">
      <c r="A166" t="s">
        <v>497</v>
      </c>
      <c r="B166" t="s">
        <v>536</v>
      </c>
      <c r="C166" t="s">
        <v>537</v>
      </c>
      <c r="D166" t="s">
        <v>538</v>
      </c>
      <c r="E166" t="s">
        <v>539</v>
      </c>
      <c r="F166">
        <v>12</v>
      </c>
      <c r="G166">
        <v>2.9</v>
      </c>
      <c r="H166">
        <v>2.9</v>
      </c>
      <c r="J166">
        <v>0</v>
      </c>
      <c r="K166">
        <v>0</v>
      </c>
      <c r="L166">
        <v>0</v>
      </c>
      <c r="M166">
        <v>150</v>
      </c>
      <c r="O166">
        <v>0</v>
      </c>
      <c r="P166">
        <v>162</v>
      </c>
      <c r="Q166">
        <v>2</v>
      </c>
      <c r="R166">
        <v>0</v>
      </c>
      <c r="S166">
        <v>0</v>
      </c>
      <c r="T166">
        <v>-14</v>
      </c>
      <c r="U166">
        <v>0</v>
      </c>
      <c r="V166" t="s">
        <v>118</v>
      </c>
      <c r="W166">
        <v>-7</v>
      </c>
      <c r="Y166">
        <f t="shared" si="8"/>
        <v>0</v>
      </c>
      <c r="Z166">
        <f t="shared" si="7"/>
        <v>0</v>
      </c>
    </row>
    <row r="167" spans="1:26">
      <c r="A167" t="s">
        <v>497</v>
      </c>
      <c r="B167" t="s">
        <v>540</v>
      </c>
      <c r="C167" t="s">
        <v>541</v>
      </c>
      <c r="D167" t="s">
        <v>538</v>
      </c>
      <c r="E167" t="s">
        <v>542</v>
      </c>
      <c r="F167" t="s">
        <v>59</v>
      </c>
      <c r="G167">
        <v>7.95</v>
      </c>
      <c r="H167">
        <v>7.95</v>
      </c>
      <c r="J167">
        <v>0</v>
      </c>
      <c r="K167">
        <v>0</v>
      </c>
      <c r="L167">
        <v>0</v>
      </c>
      <c r="M167">
        <v>1018</v>
      </c>
      <c r="O167">
        <v>0</v>
      </c>
      <c r="P167">
        <v>773</v>
      </c>
      <c r="Q167">
        <v>4</v>
      </c>
      <c r="R167">
        <v>28</v>
      </c>
      <c r="S167">
        <v>0</v>
      </c>
      <c r="T167">
        <v>213</v>
      </c>
      <c r="U167">
        <v>67</v>
      </c>
      <c r="V167" t="s">
        <v>60</v>
      </c>
      <c r="W167">
        <v>146</v>
      </c>
      <c r="Y167">
        <f t="shared" si="8"/>
        <v>0</v>
      </c>
      <c r="Z167">
        <f t="shared" si="7"/>
        <v>0</v>
      </c>
    </row>
    <row r="168" spans="1:26">
      <c r="A168" t="s">
        <v>497</v>
      </c>
      <c r="B168" t="s">
        <v>543</v>
      </c>
      <c r="C168" t="s">
        <v>544</v>
      </c>
      <c r="D168" t="s">
        <v>545</v>
      </c>
      <c r="E168" t="s">
        <v>546</v>
      </c>
      <c r="F168">
        <v>12</v>
      </c>
      <c r="G168">
        <v>2.75</v>
      </c>
      <c r="H168">
        <v>2.75</v>
      </c>
      <c r="J168">
        <v>0</v>
      </c>
      <c r="K168">
        <v>0</v>
      </c>
      <c r="L168">
        <v>0</v>
      </c>
      <c r="M168">
        <v>48</v>
      </c>
      <c r="O168">
        <v>0</v>
      </c>
      <c r="P168">
        <v>43</v>
      </c>
      <c r="Q168">
        <v>1</v>
      </c>
      <c r="R168">
        <v>0</v>
      </c>
      <c r="S168">
        <v>0</v>
      </c>
      <c r="T168">
        <v>4</v>
      </c>
      <c r="U168">
        <v>4</v>
      </c>
      <c r="V168" t="s">
        <v>60</v>
      </c>
      <c r="Y168">
        <f t="shared" si="8"/>
        <v>0</v>
      </c>
      <c r="Z168">
        <f t="shared" si="7"/>
        <v>0</v>
      </c>
    </row>
    <row r="169" spans="1:26">
      <c r="A169" t="s">
        <v>497</v>
      </c>
      <c r="B169" t="s">
        <v>547</v>
      </c>
      <c r="C169" t="s">
        <v>548</v>
      </c>
      <c r="D169" t="s">
        <v>545</v>
      </c>
      <c r="E169" t="s">
        <v>549</v>
      </c>
      <c r="F169" t="s">
        <v>63</v>
      </c>
      <c r="G169">
        <v>6.99</v>
      </c>
      <c r="H169">
        <v>6.99</v>
      </c>
      <c r="J169">
        <v>0</v>
      </c>
      <c r="K169">
        <v>0</v>
      </c>
      <c r="L169">
        <v>0</v>
      </c>
      <c r="M169">
        <v>97</v>
      </c>
      <c r="O169">
        <v>0</v>
      </c>
      <c r="P169">
        <v>86</v>
      </c>
      <c r="Q169">
        <v>2</v>
      </c>
      <c r="R169">
        <v>3</v>
      </c>
      <c r="S169">
        <v>0</v>
      </c>
      <c r="T169">
        <v>6</v>
      </c>
      <c r="U169">
        <v>0</v>
      </c>
      <c r="V169" t="s">
        <v>118</v>
      </c>
      <c r="Y169">
        <f t="shared" si="8"/>
        <v>0</v>
      </c>
      <c r="Z169">
        <f t="shared" si="7"/>
        <v>0</v>
      </c>
    </row>
    <row r="170" spans="1:26">
      <c r="A170" t="s">
        <v>497</v>
      </c>
      <c r="B170" t="s">
        <v>550</v>
      </c>
      <c r="C170" t="s">
        <v>551</v>
      </c>
      <c r="D170" t="s">
        <v>534</v>
      </c>
      <c r="E170" t="s">
        <v>552</v>
      </c>
      <c r="F170">
        <v>12</v>
      </c>
      <c r="G170">
        <v>3.25</v>
      </c>
      <c r="H170">
        <v>3.25</v>
      </c>
      <c r="J170">
        <v>0</v>
      </c>
      <c r="K170">
        <v>0</v>
      </c>
      <c r="L170">
        <v>0</v>
      </c>
      <c r="M170">
        <v>136</v>
      </c>
      <c r="O170">
        <v>0</v>
      </c>
      <c r="P170">
        <v>103</v>
      </c>
      <c r="Q170">
        <v>1</v>
      </c>
      <c r="R170">
        <v>0</v>
      </c>
      <c r="S170">
        <v>0</v>
      </c>
      <c r="T170">
        <v>32</v>
      </c>
      <c r="U170">
        <v>28</v>
      </c>
      <c r="V170" t="s">
        <v>60</v>
      </c>
      <c r="W170">
        <v>3</v>
      </c>
      <c r="Y170">
        <f t="shared" si="8"/>
        <v>0</v>
      </c>
      <c r="Z170">
        <f t="shared" si="7"/>
        <v>0</v>
      </c>
    </row>
    <row r="171" spans="1:26">
      <c r="A171" t="s">
        <v>497</v>
      </c>
      <c r="B171" t="s">
        <v>553</v>
      </c>
      <c r="C171" t="s">
        <v>554</v>
      </c>
      <c r="D171" t="s">
        <v>555</v>
      </c>
      <c r="E171" t="s">
        <v>556</v>
      </c>
      <c r="F171" t="s">
        <v>59</v>
      </c>
      <c r="G171">
        <v>2.8</v>
      </c>
      <c r="H171">
        <v>2.8</v>
      </c>
      <c r="J171">
        <v>0</v>
      </c>
      <c r="K171">
        <v>0</v>
      </c>
      <c r="L171">
        <v>1</v>
      </c>
      <c r="M171">
        <v>1800</v>
      </c>
      <c r="O171">
        <v>0</v>
      </c>
      <c r="P171">
        <v>1254</v>
      </c>
      <c r="Q171">
        <v>186</v>
      </c>
      <c r="R171">
        <v>33</v>
      </c>
      <c r="S171">
        <v>0</v>
      </c>
      <c r="T171">
        <v>327</v>
      </c>
      <c r="U171">
        <v>202</v>
      </c>
      <c r="V171" t="s">
        <v>60</v>
      </c>
      <c r="W171">
        <v>124</v>
      </c>
      <c r="X171">
        <v>2.2999999999999998</v>
      </c>
      <c r="Y171">
        <f t="shared" si="8"/>
        <v>0.41399999999999998</v>
      </c>
      <c r="Z171">
        <f t="shared" si="7"/>
        <v>1.8859999999999999</v>
      </c>
    </row>
    <row r="172" spans="1:26">
      <c r="A172" t="s">
        <v>497</v>
      </c>
      <c r="B172" t="s">
        <v>557</v>
      </c>
      <c r="C172" t="s">
        <v>558</v>
      </c>
      <c r="D172" t="s">
        <v>555</v>
      </c>
      <c r="E172" t="s">
        <v>556</v>
      </c>
      <c r="F172" t="s">
        <v>63</v>
      </c>
      <c r="G172">
        <v>6.25</v>
      </c>
      <c r="H172">
        <v>6.25</v>
      </c>
      <c r="J172">
        <v>0</v>
      </c>
      <c r="K172">
        <v>0</v>
      </c>
      <c r="L172">
        <v>1</v>
      </c>
      <c r="M172">
        <v>144</v>
      </c>
      <c r="O172">
        <v>0</v>
      </c>
      <c r="P172">
        <v>129</v>
      </c>
      <c r="Q172">
        <v>1</v>
      </c>
      <c r="R172">
        <v>1</v>
      </c>
      <c r="S172">
        <v>0</v>
      </c>
      <c r="T172">
        <v>13</v>
      </c>
      <c r="U172">
        <v>8</v>
      </c>
      <c r="V172" t="s">
        <v>60</v>
      </c>
      <c r="W172">
        <v>3</v>
      </c>
      <c r="X172">
        <v>5.13</v>
      </c>
      <c r="Y172">
        <f t="shared" si="8"/>
        <v>0.9234</v>
      </c>
      <c r="Z172">
        <f t="shared" si="7"/>
        <v>4.2065999999999999</v>
      </c>
    </row>
    <row r="173" spans="1:26">
      <c r="A173" t="s">
        <v>497</v>
      </c>
      <c r="B173" t="s">
        <v>559</v>
      </c>
      <c r="C173" t="s">
        <v>559</v>
      </c>
      <c r="D173" t="s">
        <v>560</v>
      </c>
      <c r="E173" t="s">
        <v>561</v>
      </c>
      <c r="F173">
        <v>7</v>
      </c>
      <c r="G173">
        <v>2.75</v>
      </c>
      <c r="H173">
        <v>2.75</v>
      </c>
      <c r="J173">
        <v>0</v>
      </c>
      <c r="K173">
        <v>0</v>
      </c>
      <c r="L173">
        <v>0</v>
      </c>
      <c r="M173">
        <v>296</v>
      </c>
      <c r="O173">
        <v>0</v>
      </c>
      <c r="P173">
        <v>279</v>
      </c>
      <c r="Q173">
        <v>1</v>
      </c>
      <c r="R173">
        <v>0</v>
      </c>
      <c r="S173">
        <v>0</v>
      </c>
      <c r="T173">
        <v>16</v>
      </c>
      <c r="U173">
        <v>12</v>
      </c>
      <c r="V173" t="s">
        <v>60</v>
      </c>
      <c r="W173">
        <v>4</v>
      </c>
      <c r="Y173">
        <f t="shared" si="8"/>
        <v>0</v>
      </c>
      <c r="Z173">
        <f t="shared" si="7"/>
        <v>0</v>
      </c>
    </row>
    <row r="174" spans="1:26">
      <c r="A174" t="s">
        <v>497</v>
      </c>
      <c r="B174" t="s">
        <v>562</v>
      </c>
      <c r="C174" t="s">
        <v>563</v>
      </c>
      <c r="D174" t="s">
        <v>538</v>
      </c>
      <c r="E174" t="s">
        <v>564</v>
      </c>
      <c r="F174" t="s">
        <v>59</v>
      </c>
      <c r="G174">
        <v>6.95</v>
      </c>
      <c r="H174">
        <v>6.95</v>
      </c>
      <c r="J174">
        <v>0</v>
      </c>
      <c r="K174">
        <v>0</v>
      </c>
      <c r="L174">
        <v>0</v>
      </c>
      <c r="M174">
        <v>1372</v>
      </c>
      <c r="O174">
        <v>0</v>
      </c>
      <c r="P174">
        <v>980</v>
      </c>
      <c r="Q174">
        <v>49</v>
      </c>
      <c r="R174">
        <v>35</v>
      </c>
      <c r="S174">
        <v>0</v>
      </c>
      <c r="T174">
        <v>308</v>
      </c>
      <c r="U174">
        <v>80</v>
      </c>
      <c r="V174" t="s">
        <v>60</v>
      </c>
      <c r="W174">
        <v>228</v>
      </c>
      <c r="Y174">
        <f t="shared" si="8"/>
        <v>0</v>
      </c>
      <c r="Z174">
        <f t="shared" si="7"/>
        <v>0</v>
      </c>
    </row>
    <row r="175" spans="1:26">
      <c r="A175" t="s">
        <v>497</v>
      </c>
      <c r="B175" t="s">
        <v>565</v>
      </c>
      <c r="C175" t="s">
        <v>566</v>
      </c>
      <c r="D175" t="s">
        <v>538</v>
      </c>
      <c r="E175" t="s">
        <v>564</v>
      </c>
      <c r="F175" t="s">
        <v>173</v>
      </c>
      <c r="G175">
        <v>7.95</v>
      </c>
      <c r="H175">
        <v>7.95</v>
      </c>
      <c r="J175">
        <v>0</v>
      </c>
      <c r="K175">
        <v>0</v>
      </c>
      <c r="L175">
        <v>0</v>
      </c>
      <c r="M175">
        <v>411</v>
      </c>
      <c r="O175">
        <v>0</v>
      </c>
      <c r="P175">
        <v>307</v>
      </c>
      <c r="Q175">
        <v>2</v>
      </c>
      <c r="R175">
        <v>13</v>
      </c>
      <c r="S175">
        <v>0</v>
      </c>
      <c r="T175">
        <v>89</v>
      </c>
      <c r="U175">
        <v>0</v>
      </c>
      <c r="V175" t="s">
        <v>118</v>
      </c>
      <c r="W175">
        <v>82</v>
      </c>
      <c r="Y175">
        <f t="shared" si="8"/>
        <v>0</v>
      </c>
      <c r="Z175">
        <f t="shared" si="7"/>
        <v>0</v>
      </c>
    </row>
    <row r="176" spans="1:26">
      <c r="A176" t="s">
        <v>497</v>
      </c>
      <c r="B176" t="s">
        <v>567</v>
      </c>
      <c r="C176" t="s">
        <v>568</v>
      </c>
      <c r="D176" t="s">
        <v>534</v>
      </c>
      <c r="E176" t="s">
        <v>552</v>
      </c>
      <c r="F176" t="s">
        <v>59</v>
      </c>
      <c r="G176">
        <v>6.95</v>
      </c>
      <c r="H176">
        <v>6.95</v>
      </c>
      <c r="J176">
        <v>0</v>
      </c>
      <c r="K176">
        <v>0</v>
      </c>
      <c r="L176">
        <v>0</v>
      </c>
      <c r="M176">
        <v>170</v>
      </c>
      <c r="O176">
        <v>0</v>
      </c>
      <c r="P176">
        <v>118</v>
      </c>
      <c r="Q176">
        <v>1</v>
      </c>
      <c r="R176">
        <v>9</v>
      </c>
      <c r="S176">
        <v>0</v>
      </c>
      <c r="T176">
        <v>42</v>
      </c>
      <c r="U176">
        <v>36</v>
      </c>
      <c r="V176" t="s">
        <v>60</v>
      </c>
      <c r="W176">
        <v>6</v>
      </c>
      <c r="Y176">
        <f t="shared" si="8"/>
        <v>0</v>
      </c>
      <c r="Z176">
        <f t="shared" si="7"/>
        <v>0</v>
      </c>
    </row>
    <row r="177" spans="1:26">
      <c r="A177" t="s">
        <v>497</v>
      </c>
      <c r="B177" t="s">
        <v>569</v>
      </c>
      <c r="C177" t="s">
        <v>570</v>
      </c>
      <c r="D177" t="s">
        <v>545</v>
      </c>
      <c r="E177" t="s">
        <v>571</v>
      </c>
      <c r="F177" t="s">
        <v>63</v>
      </c>
      <c r="G177">
        <v>9.9499999999999993</v>
      </c>
      <c r="H177">
        <v>9.9499999999999993</v>
      </c>
      <c r="J177">
        <v>0</v>
      </c>
      <c r="K177">
        <v>0</v>
      </c>
      <c r="L177">
        <v>0</v>
      </c>
      <c r="M177">
        <v>83</v>
      </c>
      <c r="O177">
        <v>0</v>
      </c>
      <c r="P177">
        <v>69</v>
      </c>
      <c r="Q177">
        <v>1</v>
      </c>
      <c r="R177">
        <v>0</v>
      </c>
      <c r="S177">
        <v>0</v>
      </c>
      <c r="T177">
        <v>13</v>
      </c>
      <c r="U177">
        <v>10</v>
      </c>
      <c r="V177" t="s">
        <v>60</v>
      </c>
      <c r="W177">
        <v>3</v>
      </c>
      <c r="Y177">
        <f t="shared" si="8"/>
        <v>0</v>
      </c>
      <c r="Z177">
        <f t="shared" si="7"/>
        <v>0</v>
      </c>
    </row>
    <row r="178" spans="1:26">
      <c r="A178" t="s">
        <v>497</v>
      </c>
      <c r="B178" t="s">
        <v>572</v>
      </c>
      <c r="C178" t="s">
        <v>573</v>
      </c>
      <c r="D178" t="s">
        <v>574</v>
      </c>
      <c r="E178" t="s">
        <v>575</v>
      </c>
      <c r="F178" t="s">
        <v>63</v>
      </c>
      <c r="G178">
        <v>8.9499999999999993</v>
      </c>
      <c r="H178">
        <v>8.9499999999999993</v>
      </c>
      <c r="J178">
        <v>0</v>
      </c>
      <c r="K178">
        <v>0</v>
      </c>
      <c r="L178">
        <v>0</v>
      </c>
      <c r="M178">
        <v>109</v>
      </c>
      <c r="O178">
        <v>0</v>
      </c>
      <c r="P178">
        <v>87</v>
      </c>
      <c r="Q178">
        <v>1</v>
      </c>
      <c r="R178">
        <v>0</v>
      </c>
      <c r="S178">
        <v>0</v>
      </c>
      <c r="T178">
        <v>21</v>
      </c>
      <c r="U178">
        <v>19</v>
      </c>
      <c r="V178" t="s">
        <v>60</v>
      </c>
      <c r="W178">
        <v>2</v>
      </c>
      <c r="Y178">
        <f t="shared" si="8"/>
        <v>0</v>
      </c>
      <c r="Z178">
        <f t="shared" si="7"/>
        <v>0</v>
      </c>
    </row>
    <row r="179" spans="1:26">
      <c r="A179" t="s">
        <v>497</v>
      </c>
      <c r="B179" t="s">
        <v>576</v>
      </c>
      <c r="C179" t="s">
        <v>577</v>
      </c>
      <c r="D179" t="s">
        <v>578</v>
      </c>
      <c r="E179" t="s">
        <v>579</v>
      </c>
      <c r="F179">
        <v>7</v>
      </c>
      <c r="G179">
        <v>2.75</v>
      </c>
      <c r="H179">
        <v>2.75</v>
      </c>
      <c r="J179">
        <v>0</v>
      </c>
      <c r="K179">
        <v>0</v>
      </c>
      <c r="L179">
        <v>0</v>
      </c>
      <c r="M179">
        <v>111</v>
      </c>
      <c r="O179">
        <v>0</v>
      </c>
      <c r="P179">
        <v>110</v>
      </c>
      <c r="Q179">
        <v>1</v>
      </c>
      <c r="R179">
        <v>0</v>
      </c>
      <c r="S179">
        <v>0</v>
      </c>
      <c r="T179">
        <v>0</v>
      </c>
      <c r="U179">
        <v>0</v>
      </c>
      <c r="V179" t="s">
        <v>118</v>
      </c>
      <c r="Y179">
        <f t="shared" si="8"/>
        <v>0</v>
      </c>
      <c r="Z179">
        <f t="shared" si="7"/>
        <v>0</v>
      </c>
    </row>
    <row r="180" spans="1:26">
      <c r="A180" t="s">
        <v>497</v>
      </c>
      <c r="B180" t="s">
        <v>580</v>
      </c>
      <c r="C180" t="s">
        <v>581</v>
      </c>
      <c r="D180" t="s">
        <v>545</v>
      </c>
      <c r="E180" t="s">
        <v>582</v>
      </c>
      <c r="F180" t="s">
        <v>583</v>
      </c>
      <c r="G180">
        <v>6.95</v>
      </c>
      <c r="H180">
        <v>6.95</v>
      </c>
      <c r="J180">
        <v>0</v>
      </c>
      <c r="K180">
        <v>0</v>
      </c>
      <c r="L180">
        <v>0</v>
      </c>
      <c r="M180">
        <v>312</v>
      </c>
      <c r="O180">
        <v>0</v>
      </c>
      <c r="P180">
        <v>193</v>
      </c>
      <c r="Q180">
        <v>18</v>
      </c>
      <c r="R180">
        <v>15</v>
      </c>
      <c r="S180">
        <v>0</v>
      </c>
      <c r="T180">
        <v>86</v>
      </c>
      <c r="U180">
        <v>67</v>
      </c>
      <c r="V180" t="s">
        <v>60</v>
      </c>
      <c r="W180">
        <v>19</v>
      </c>
      <c r="Y180">
        <f t="shared" si="8"/>
        <v>0</v>
      </c>
      <c r="Z180">
        <f t="shared" si="7"/>
        <v>0</v>
      </c>
    </row>
    <row r="181" spans="1:26">
      <c r="A181" t="s">
        <v>497</v>
      </c>
      <c r="B181" t="s">
        <v>584</v>
      </c>
      <c r="C181" t="s">
        <v>585</v>
      </c>
      <c r="D181" t="s">
        <v>586</v>
      </c>
      <c r="E181" t="s">
        <v>587</v>
      </c>
      <c r="F181">
        <v>7</v>
      </c>
      <c r="G181">
        <v>2.75</v>
      </c>
      <c r="H181">
        <v>2.75</v>
      </c>
      <c r="J181">
        <v>0</v>
      </c>
      <c r="K181">
        <v>0</v>
      </c>
      <c r="L181">
        <v>0</v>
      </c>
      <c r="M181">
        <v>990</v>
      </c>
      <c r="O181">
        <v>0</v>
      </c>
      <c r="P181">
        <v>976</v>
      </c>
      <c r="Q181">
        <v>2</v>
      </c>
      <c r="R181">
        <v>1</v>
      </c>
      <c r="S181">
        <v>0</v>
      </c>
      <c r="T181">
        <v>11</v>
      </c>
      <c r="U181">
        <v>0</v>
      </c>
      <c r="V181" t="s">
        <v>118</v>
      </c>
      <c r="W181">
        <v>1</v>
      </c>
      <c r="Y181">
        <f t="shared" ref="Y181:Y210" si="9">X181*0.18</f>
        <v>0</v>
      </c>
      <c r="Z181">
        <f t="shared" si="7"/>
        <v>0</v>
      </c>
    </row>
    <row r="182" spans="1:26">
      <c r="A182" t="s">
        <v>497</v>
      </c>
      <c r="B182" t="s">
        <v>588</v>
      </c>
      <c r="C182" t="s">
        <v>589</v>
      </c>
      <c r="D182" t="s">
        <v>161</v>
      </c>
      <c r="E182" t="s">
        <v>590</v>
      </c>
      <c r="F182" t="s">
        <v>59</v>
      </c>
      <c r="G182">
        <v>4.75</v>
      </c>
      <c r="H182">
        <v>4.75</v>
      </c>
      <c r="J182">
        <v>0</v>
      </c>
      <c r="K182">
        <v>0</v>
      </c>
      <c r="L182">
        <v>0</v>
      </c>
      <c r="M182">
        <v>348</v>
      </c>
      <c r="O182">
        <v>0</v>
      </c>
      <c r="P182">
        <v>276</v>
      </c>
      <c r="Q182">
        <v>12</v>
      </c>
      <c r="R182">
        <v>17</v>
      </c>
      <c r="S182">
        <v>0</v>
      </c>
      <c r="T182">
        <v>43</v>
      </c>
      <c r="U182">
        <v>35</v>
      </c>
      <c r="V182" t="s">
        <v>60</v>
      </c>
      <c r="W182">
        <v>3</v>
      </c>
      <c r="Y182">
        <f t="shared" si="9"/>
        <v>0</v>
      </c>
      <c r="Z182">
        <f t="shared" si="7"/>
        <v>0</v>
      </c>
    </row>
    <row r="183" spans="1:26">
      <c r="A183" t="s">
        <v>497</v>
      </c>
      <c r="B183" t="s">
        <v>591</v>
      </c>
      <c r="C183" t="s">
        <v>592</v>
      </c>
      <c r="D183" t="s">
        <v>161</v>
      </c>
      <c r="E183" t="s">
        <v>590</v>
      </c>
      <c r="F183" t="s">
        <v>63</v>
      </c>
      <c r="G183">
        <v>8.9499999999999993</v>
      </c>
      <c r="H183">
        <v>8.9499999999999993</v>
      </c>
      <c r="J183">
        <v>0</v>
      </c>
      <c r="K183">
        <v>0</v>
      </c>
      <c r="L183">
        <v>0</v>
      </c>
      <c r="M183">
        <v>164</v>
      </c>
      <c r="O183">
        <v>0</v>
      </c>
      <c r="P183">
        <v>156</v>
      </c>
      <c r="Q183">
        <v>2</v>
      </c>
      <c r="R183">
        <v>1</v>
      </c>
      <c r="S183">
        <v>0</v>
      </c>
      <c r="T183">
        <v>5</v>
      </c>
      <c r="U183">
        <v>5</v>
      </c>
      <c r="V183" t="s">
        <v>60</v>
      </c>
      <c r="W183">
        <v>-1</v>
      </c>
      <c r="Y183">
        <f t="shared" si="9"/>
        <v>0</v>
      </c>
      <c r="Z183">
        <f t="shared" si="7"/>
        <v>0</v>
      </c>
    </row>
    <row r="184" spans="1:26">
      <c r="A184" t="s">
        <v>497</v>
      </c>
      <c r="B184" t="s">
        <v>593</v>
      </c>
      <c r="C184" t="s">
        <v>594</v>
      </c>
      <c r="D184" t="s">
        <v>595</v>
      </c>
      <c r="E184" t="s">
        <v>596</v>
      </c>
      <c r="F184" t="s">
        <v>59</v>
      </c>
      <c r="G184">
        <v>2.75</v>
      </c>
      <c r="H184">
        <v>1.8</v>
      </c>
      <c r="J184">
        <v>0</v>
      </c>
      <c r="K184">
        <v>0</v>
      </c>
      <c r="L184">
        <v>0</v>
      </c>
      <c r="M184">
        <v>2133</v>
      </c>
      <c r="O184">
        <v>0</v>
      </c>
      <c r="P184">
        <v>1769</v>
      </c>
      <c r="Q184">
        <v>30</v>
      </c>
      <c r="R184">
        <v>117</v>
      </c>
      <c r="S184">
        <v>0</v>
      </c>
      <c r="T184">
        <v>217</v>
      </c>
      <c r="U184">
        <v>85</v>
      </c>
      <c r="V184" t="s">
        <v>60</v>
      </c>
      <c r="W184">
        <v>131</v>
      </c>
      <c r="Y184">
        <f t="shared" si="9"/>
        <v>0</v>
      </c>
      <c r="Z184">
        <f t="shared" si="7"/>
        <v>0</v>
      </c>
    </row>
    <row r="185" spans="1:26">
      <c r="A185" t="s">
        <v>497</v>
      </c>
      <c r="B185" t="s">
        <v>597</v>
      </c>
      <c r="C185" t="s">
        <v>598</v>
      </c>
      <c r="D185" t="s">
        <v>595</v>
      </c>
      <c r="E185" t="s">
        <v>596</v>
      </c>
      <c r="F185" t="s">
        <v>63</v>
      </c>
      <c r="G185">
        <v>8.9499999999999993</v>
      </c>
      <c r="H185">
        <v>8.9499999999999993</v>
      </c>
      <c r="J185">
        <v>0</v>
      </c>
      <c r="K185">
        <v>0</v>
      </c>
      <c r="L185">
        <v>0</v>
      </c>
      <c r="M185">
        <v>691</v>
      </c>
      <c r="O185">
        <v>0</v>
      </c>
      <c r="P185">
        <v>638</v>
      </c>
      <c r="Q185">
        <v>2</v>
      </c>
      <c r="R185">
        <v>4</v>
      </c>
      <c r="S185">
        <v>0</v>
      </c>
      <c r="T185">
        <v>47</v>
      </c>
      <c r="U185">
        <v>12</v>
      </c>
      <c r="V185" t="s">
        <v>60</v>
      </c>
      <c r="W185">
        <v>34</v>
      </c>
      <c r="Y185">
        <f t="shared" si="9"/>
        <v>0</v>
      </c>
      <c r="Z185">
        <f t="shared" si="7"/>
        <v>0</v>
      </c>
    </row>
    <row r="186" spans="1:26">
      <c r="A186" t="s">
        <v>497</v>
      </c>
      <c r="B186" t="s">
        <v>599</v>
      </c>
      <c r="C186" t="s">
        <v>600</v>
      </c>
      <c r="D186" t="s">
        <v>161</v>
      </c>
      <c r="E186" t="s">
        <v>601</v>
      </c>
      <c r="F186" t="s">
        <v>59</v>
      </c>
      <c r="G186">
        <v>4.75</v>
      </c>
      <c r="H186">
        <v>4.75</v>
      </c>
      <c r="J186">
        <v>0</v>
      </c>
      <c r="K186">
        <v>0</v>
      </c>
      <c r="L186">
        <v>0</v>
      </c>
      <c r="M186">
        <v>538</v>
      </c>
      <c r="O186">
        <v>0</v>
      </c>
      <c r="P186">
        <v>384</v>
      </c>
      <c r="Q186">
        <v>7</v>
      </c>
      <c r="R186">
        <v>35</v>
      </c>
      <c r="S186">
        <v>0</v>
      </c>
      <c r="T186">
        <v>112</v>
      </c>
      <c r="U186">
        <v>99</v>
      </c>
      <c r="V186" t="s">
        <v>60</v>
      </c>
      <c r="W186">
        <v>13</v>
      </c>
      <c r="Y186">
        <f t="shared" si="9"/>
        <v>0</v>
      </c>
      <c r="Z186">
        <f t="shared" si="7"/>
        <v>0</v>
      </c>
    </row>
    <row r="187" spans="1:26">
      <c r="A187" t="s">
        <v>497</v>
      </c>
      <c r="B187" t="s">
        <v>602</v>
      </c>
      <c r="C187" t="s">
        <v>603</v>
      </c>
      <c r="D187" t="s">
        <v>161</v>
      </c>
      <c r="E187" t="s">
        <v>601</v>
      </c>
      <c r="F187" t="s">
        <v>63</v>
      </c>
      <c r="G187">
        <v>6.5</v>
      </c>
      <c r="H187">
        <v>6.5</v>
      </c>
      <c r="J187">
        <v>0</v>
      </c>
      <c r="K187">
        <v>0</v>
      </c>
      <c r="L187">
        <v>0</v>
      </c>
      <c r="M187">
        <v>224</v>
      </c>
      <c r="O187">
        <v>0</v>
      </c>
      <c r="P187">
        <v>196</v>
      </c>
      <c r="Q187">
        <v>0</v>
      </c>
      <c r="R187">
        <v>3</v>
      </c>
      <c r="S187">
        <v>0</v>
      </c>
      <c r="T187">
        <v>25</v>
      </c>
      <c r="U187">
        <v>22</v>
      </c>
      <c r="V187" t="s">
        <v>60</v>
      </c>
      <c r="W187">
        <v>3</v>
      </c>
      <c r="Y187">
        <f t="shared" si="9"/>
        <v>0</v>
      </c>
      <c r="Z187">
        <f t="shared" si="7"/>
        <v>0</v>
      </c>
    </row>
    <row r="188" spans="1:26">
      <c r="A188" t="s">
        <v>497</v>
      </c>
      <c r="B188" t="s">
        <v>604</v>
      </c>
      <c r="C188" t="s">
        <v>605</v>
      </c>
      <c r="D188" t="s">
        <v>555</v>
      </c>
      <c r="E188" t="s">
        <v>606</v>
      </c>
      <c r="F188">
        <v>7</v>
      </c>
      <c r="G188">
        <v>2.75</v>
      </c>
      <c r="H188">
        <v>2.75</v>
      </c>
      <c r="J188">
        <v>0</v>
      </c>
      <c r="K188">
        <v>0</v>
      </c>
      <c r="L188">
        <v>0</v>
      </c>
      <c r="M188">
        <v>152</v>
      </c>
      <c r="O188">
        <v>0</v>
      </c>
      <c r="P188">
        <v>108</v>
      </c>
      <c r="Q188">
        <v>1</v>
      </c>
      <c r="R188">
        <v>0</v>
      </c>
      <c r="S188">
        <v>0</v>
      </c>
      <c r="T188">
        <v>43</v>
      </c>
      <c r="U188">
        <v>39</v>
      </c>
      <c r="V188" t="s">
        <v>60</v>
      </c>
      <c r="W188">
        <v>4</v>
      </c>
      <c r="Y188">
        <f t="shared" si="9"/>
        <v>0</v>
      </c>
      <c r="Z188">
        <f t="shared" si="7"/>
        <v>0</v>
      </c>
    </row>
    <row r="189" spans="1:26">
      <c r="A189" t="s">
        <v>497</v>
      </c>
      <c r="B189" t="s">
        <v>607</v>
      </c>
      <c r="C189" t="s">
        <v>608</v>
      </c>
      <c r="D189" t="s">
        <v>586</v>
      </c>
      <c r="E189" t="s">
        <v>609</v>
      </c>
      <c r="F189" t="s">
        <v>610</v>
      </c>
      <c r="G189">
        <v>5</v>
      </c>
      <c r="H189">
        <v>5</v>
      </c>
      <c r="J189">
        <v>0</v>
      </c>
      <c r="K189">
        <v>0</v>
      </c>
      <c r="L189">
        <v>0</v>
      </c>
      <c r="M189">
        <v>806</v>
      </c>
      <c r="O189">
        <v>0</v>
      </c>
      <c r="P189">
        <v>849</v>
      </c>
      <c r="Q189">
        <v>0</v>
      </c>
      <c r="R189">
        <v>0</v>
      </c>
      <c r="S189">
        <v>0</v>
      </c>
      <c r="T189">
        <v>-43</v>
      </c>
      <c r="U189">
        <v>0</v>
      </c>
      <c r="V189" t="s">
        <v>118</v>
      </c>
      <c r="W189">
        <v>5</v>
      </c>
      <c r="Y189">
        <f t="shared" si="9"/>
        <v>0</v>
      </c>
      <c r="Z189">
        <f t="shared" si="7"/>
        <v>0</v>
      </c>
    </row>
    <row r="190" spans="1:26">
      <c r="A190" t="s">
        <v>497</v>
      </c>
      <c r="B190" t="s">
        <v>611</v>
      </c>
      <c r="C190" t="s">
        <v>612</v>
      </c>
      <c r="D190" t="s">
        <v>225</v>
      </c>
      <c r="E190" t="s">
        <v>613</v>
      </c>
      <c r="F190" t="s">
        <v>59</v>
      </c>
      <c r="G190">
        <v>2.8</v>
      </c>
      <c r="H190">
        <v>2.8</v>
      </c>
      <c r="J190">
        <v>0</v>
      </c>
      <c r="K190">
        <v>0</v>
      </c>
      <c r="L190">
        <v>1</v>
      </c>
      <c r="M190">
        <v>485</v>
      </c>
      <c r="O190">
        <v>0</v>
      </c>
      <c r="P190">
        <v>207</v>
      </c>
      <c r="Q190">
        <v>21</v>
      </c>
      <c r="R190">
        <v>22</v>
      </c>
      <c r="S190">
        <v>0</v>
      </c>
      <c r="T190">
        <v>235</v>
      </c>
      <c r="U190">
        <v>137</v>
      </c>
      <c r="V190" t="s">
        <v>60</v>
      </c>
      <c r="W190">
        <v>96</v>
      </c>
      <c r="X190">
        <v>1.61</v>
      </c>
      <c r="Y190">
        <f t="shared" si="9"/>
        <v>0.2898</v>
      </c>
      <c r="Z190">
        <f t="shared" si="7"/>
        <v>1.3202</v>
      </c>
    </row>
    <row r="191" spans="1:26">
      <c r="A191" t="s">
        <v>497</v>
      </c>
      <c r="B191" t="s">
        <v>614</v>
      </c>
      <c r="C191" t="s">
        <v>615</v>
      </c>
      <c r="D191" t="s">
        <v>225</v>
      </c>
      <c r="E191" t="s">
        <v>613</v>
      </c>
      <c r="F191" t="s">
        <v>63</v>
      </c>
      <c r="G191">
        <v>4.76</v>
      </c>
      <c r="H191">
        <v>4.76</v>
      </c>
      <c r="J191">
        <v>0</v>
      </c>
      <c r="K191">
        <v>0</v>
      </c>
      <c r="L191">
        <v>2</v>
      </c>
      <c r="M191">
        <v>164</v>
      </c>
      <c r="O191">
        <v>0</v>
      </c>
      <c r="P191">
        <v>101</v>
      </c>
      <c r="Q191">
        <v>0</v>
      </c>
      <c r="R191">
        <v>0</v>
      </c>
      <c r="S191">
        <v>0</v>
      </c>
      <c r="T191">
        <v>63</v>
      </c>
      <c r="U191">
        <v>37</v>
      </c>
      <c r="V191" t="s">
        <v>60</v>
      </c>
      <c r="W191">
        <v>23</v>
      </c>
      <c r="X191">
        <v>7.61</v>
      </c>
      <c r="Y191">
        <f t="shared" si="9"/>
        <v>1.3697999999999999</v>
      </c>
      <c r="Z191">
        <f t="shared" si="7"/>
        <v>6.2402000000000006</v>
      </c>
    </row>
    <row r="192" spans="1:26">
      <c r="A192" t="s">
        <v>497</v>
      </c>
      <c r="B192" t="s">
        <v>616</v>
      </c>
      <c r="C192" t="s">
        <v>617</v>
      </c>
      <c r="D192" t="s">
        <v>161</v>
      </c>
      <c r="E192" t="s">
        <v>618</v>
      </c>
      <c r="F192" t="s">
        <v>59</v>
      </c>
      <c r="G192">
        <v>6.95</v>
      </c>
      <c r="H192">
        <v>6.95</v>
      </c>
      <c r="J192">
        <v>0</v>
      </c>
      <c r="K192">
        <v>0</v>
      </c>
      <c r="L192">
        <v>0</v>
      </c>
      <c r="M192">
        <v>488</v>
      </c>
      <c r="O192">
        <v>0</v>
      </c>
      <c r="P192">
        <v>311</v>
      </c>
      <c r="Q192">
        <v>5</v>
      </c>
      <c r="R192">
        <v>17</v>
      </c>
      <c r="S192">
        <v>0</v>
      </c>
      <c r="T192">
        <v>155</v>
      </c>
      <c r="U192">
        <v>90</v>
      </c>
      <c r="V192" t="s">
        <v>60</v>
      </c>
      <c r="W192">
        <v>65</v>
      </c>
      <c r="Y192">
        <f t="shared" si="9"/>
        <v>0</v>
      </c>
      <c r="Z192">
        <f t="shared" si="7"/>
        <v>0</v>
      </c>
    </row>
    <row r="193" spans="1:50">
      <c r="A193" t="s">
        <v>497</v>
      </c>
      <c r="B193" t="s">
        <v>619</v>
      </c>
      <c r="C193" t="s">
        <v>620</v>
      </c>
      <c r="D193" t="s">
        <v>161</v>
      </c>
      <c r="E193" t="s">
        <v>618</v>
      </c>
      <c r="F193" t="s">
        <v>63</v>
      </c>
      <c r="G193">
        <v>8.9499999999999993</v>
      </c>
      <c r="H193">
        <v>8.9499999999999993</v>
      </c>
      <c r="J193">
        <v>0</v>
      </c>
      <c r="K193">
        <v>0</v>
      </c>
      <c r="L193">
        <v>0</v>
      </c>
      <c r="M193">
        <v>222</v>
      </c>
      <c r="O193">
        <v>0</v>
      </c>
      <c r="P193">
        <v>161</v>
      </c>
      <c r="Q193">
        <v>0</v>
      </c>
      <c r="R193">
        <v>1</v>
      </c>
      <c r="S193">
        <v>0</v>
      </c>
      <c r="T193">
        <v>60</v>
      </c>
      <c r="U193">
        <v>43</v>
      </c>
      <c r="V193" t="s">
        <v>60</v>
      </c>
      <c r="W193">
        <v>17</v>
      </c>
      <c r="Y193">
        <f t="shared" si="9"/>
        <v>0</v>
      </c>
      <c r="Z193">
        <f t="shared" si="7"/>
        <v>0</v>
      </c>
    </row>
    <row r="194" spans="1:50">
      <c r="A194" t="s">
        <v>497</v>
      </c>
      <c r="B194" t="s">
        <v>621</v>
      </c>
      <c r="C194" t="s">
        <v>622</v>
      </c>
      <c r="D194" t="s">
        <v>225</v>
      </c>
      <c r="E194" t="s">
        <v>623</v>
      </c>
      <c r="F194" t="s">
        <v>59</v>
      </c>
      <c r="G194">
        <v>2.8</v>
      </c>
      <c r="H194">
        <v>2.8</v>
      </c>
      <c r="J194">
        <v>0</v>
      </c>
      <c r="K194">
        <v>0</v>
      </c>
      <c r="L194">
        <v>2</v>
      </c>
      <c r="M194">
        <v>376</v>
      </c>
      <c r="O194">
        <v>0</v>
      </c>
      <c r="P194">
        <v>159</v>
      </c>
      <c r="Q194">
        <v>0</v>
      </c>
      <c r="R194">
        <v>2</v>
      </c>
      <c r="S194">
        <v>0</v>
      </c>
      <c r="T194">
        <v>215</v>
      </c>
      <c r="U194">
        <v>157</v>
      </c>
      <c r="V194" t="s">
        <v>60</v>
      </c>
      <c r="W194">
        <v>54</v>
      </c>
      <c r="X194">
        <v>3.68</v>
      </c>
      <c r="Y194">
        <f t="shared" si="9"/>
        <v>0.66239999999999999</v>
      </c>
      <c r="Z194">
        <f t="shared" ref="Z194:Z210" si="10">X194-Y194</f>
        <v>3.0176000000000003</v>
      </c>
    </row>
    <row r="195" spans="1:50">
      <c r="A195" t="s">
        <v>497</v>
      </c>
      <c r="B195" t="s">
        <v>624</v>
      </c>
      <c r="C195" t="s">
        <v>625</v>
      </c>
      <c r="D195" t="s">
        <v>225</v>
      </c>
      <c r="E195" t="s">
        <v>623</v>
      </c>
      <c r="F195" t="s">
        <v>63</v>
      </c>
      <c r="G195">
        <v>4.76</v>
      </c>
      <c r="H195">
        <v>4.76</v>
      </c>
      <c r="J195">
        <v>0</v>
      </c>
      <c r="K195">
        <v>0</v>
      </c>
      <c r="L195">
        <v>0</v>
      </c>
      <c r="M195">
        <v>109</v>
      </c>
      <c r="O195">
        <v>0</v>
      </c>
      <c r="P195">
        <v>81</v>
      </c>
      <c r="Q195">
        <v>1</v>
      </c>
      <c r="R195">
        <v>0</v>
      </c>
      <c r="S195">
        <v>0</v>
      </c>
      <c r="T195">
        <v>27</v>
      </c>
      <c r="U195">
        <v>0</v>
      </c>
      <c r="V195" t="s">
        <v>60</v>
      </c>
      <c r="W195">
        <v>25</v>
      </c>
      <c r="Y195">
        <f t="shared" si="9"/>
        <v>0</v>
      </c>
      <c r="Z195">
        <f t="shared" si="10"/>
        <v>0</v>
      </c>
    </row>
    <row r="196" spans="1:50">
      <c r="A196" t="s">
        <v>626</v>
      </c>
      <c r="B196" t="s">
        <v>627</v>
      </c>
      <c r="C196" t="s">
        <v>628</v>
      </c>
      <c r="D196" t="s">
        <v>629</v>
      </c>
      <c r="E196" t="s">
        <v>630</v>
      </c>
      <c r="F196" t="s">
        <v>59</v>
      </c>
      <c r="G196">
        <v>6.99</v>
      </c>
      <c r="H196">
        <v>6.99</v>
      </c>
      <c r="J196">
        <v>0</v>
      </c>
      <c r="K196">
        <v>0</v>
      </c>
      <c r="L196">
        <v>0</v>
      </c>
      <c r="M196">
        <v>645</v>
      </c>
      <c r="O196">
        <v>0</v>
      </c>
      <c r="P196">
        <v>25</v>
      </c>
      <c r="Q196">
        <v>1</v>
      </c>
      <c r="R196">
        <v>0</v>
      </c>
      <c r="S196">
        <v>0</v>
      </c>
      <c r="T196">
        <v>619</v>
      </c>
      <c r="U196">
        <v>577</v>
      </c>
      <c r="V196" t="s">
        <v>60</v>
      </c>
      <c r="W196">
        <v>42</v>
      </c>
      <c r="Y196">
        <f t="shared" si="9"/>
        <v>0</v>
      </c>
      <c r="Z196">
        <f t="shared" si="10"/>
        <v>0</v>
      </c>
    </row>
    <row r="197" spans="1:50">
      <c r="A197" t="s">
        <v>626</v>
      </c>
      <c r="B197" t="s">
        <v>631</v>
      </c>
      <c r="C197" t="s">
        <v>632</v>
      </c>
      <c r="D197" t="s">
        <v>629</v>
      </c>
      <c r="E197" t="s">
        <v>630</v>
      </c>
      <c r="F197" t="s">
        <v>63</v>
      </c>
      <c r="G197">
        <v>9.99</v>
      </c>
      <c r="H197">
        <v>9.99</v>
      </c>
      <c r="J197">
        <v>0</v>
      </c>
      <c r="K197">
        <v>0</v>
      </c>
      <c r="L197">
        <v>0</v>
      </c>
      <c r="M197">
        <v>180</v>
      </c>
      <c r="O197">
        <v>0</v>
      </c>
      <c r="P197">
        <v>27</v>
      </c>
      <c r="Q197">
        <v>0</v>
      </c>
      <c r="R197">
        <v>0</v>
      </c>
      <c r="S197">
        <v>0</v>
      </c>
      <c r="T197">
        <v>153</v>
      </c>
      <c r="U197">
        <v>151</v>
      </c>
      <c r="V197" t="s">
        <v>60</v>
      </c>
      <c r="W197">
        <v>2</v>
      </c>
      <c r="Y197">
        <f t="shared" si="9"/>
        <v>0</v>
      </c>
      <c r="Z197">
        <f t="shared" si="10"/>
        <v>0</v>
      </c>
    </row>
    <row r="198" spans="1:50">
      <c r="A198" t="s">
        <v>633</v>
      </c>
      <c r="B198" t="s">
        <v>634</v>
      </c>
      <c r="C198" t="s">
        <v>635</v>
      </c>
      <c r="D198" t="s">
        <v>636</v>
      </c>
      <c r="E198" t="s">
        <v>637</v>
      </c>
      <c r="F198" t="s">
        <v>59</v>
      </c>
      <c r="G198">
        <v>7.95</v>
      </c>
      <c r="H198">
        <v>7.95</v>
      </c>
      <c r="J198">
        <v>0</v>
      </c>
      <c r="K198">
        <v>0</v>
      </c>
      <c r="L198">
        <v>0</v>
      </c>
      <c r="M198">
        <v>238</v>
      </c>
      <c r="O198">
        <v>0</v>
      </c>
      <c r="P198">
        <v>228</v>
      </c>
      <c r="Q198">
        <v>6</v>
      </c>
      <c r="R198">
        <v>3</v>
      </c>
      <c r="S198">
        <v>0</v>
      </c>
      <c r="T198">
        <v>1</v>
      </c>
      <c r="U198">
        <v>0</v>
      </c>
      <c r="V198" t="s">
        <v>118</v>
      </c>
      <c r="Y198">
        <f t="shared" si="9"/>
        <v>0</v>
      </c>
      <c r="Z198">
        <f t="shared" si="10"/>
        <v>0</v>
      </c>
    </row>
    <row r="199" spans="1:50">
      <c r="A199" t="s">
        <v>633</v>
      </c>
      <c r="B199" t="s">
        <v>638</v>
      </c>
      <c r="C199" t="s">
        <v>639</v>
      </c>
      <c r="D199" t="s">
        <v>640</v>
      </c>
      <c r="E199" t="s">
        <v>641</v>
      </c>
      <c r="F199" t="s">
        <v>59</v>
      </c>
      <c r="G199">
        <v>7.95</v>
      </c>
      <c r="H199">
        <v>7.95</v>
      </c>
      <c r="J199">
        <v>0</v>
      </c>
      <c r="K199">
        <v>0</v>
      </c>
      <c r="L199">
        <v>0</v>
      </c>
      <c r="M199">
        <v>27</v>
      </c>
      <c r="O199">
        <v>0</v>
      </c>
      <c r="P199">
        <v>19</v>
      </c>
      <c r="Q199">
        <v>0</v>
      </c>
      <c r="R199">
        <v>0</v>
      </c>
      <c r="S199">
        <v>0</v>
      </c>
      <c r="T199">
        <v>8</v>
      </c>
      <c r="U199">
        <v>0</v>
      </c>
      <c r="V199" t="s">
        <v>118</v>
      </c>
      <c r="W199">
        <v>2</v>
      </c>
      <c r="Y199">
        <f t="shared" si="9"/>
        <v>0</v>
      </c>
      <c r="Z199">
        <f t="shared" si="10"/>
        <v>0</v>
      </c>
    </row>
    <row r="200" spans="1:50">
      <c r="A200" t="s">
        <v>633</v>
      </c>
      <c r="B200" t="s">
        <v>642</v>
      </c>
      <c r="C200" t="s">
        <v>643</v>
      </c>
      <c r="D200" t="s">
        <v>644</v>
      </c>
      <c r="E200" t="s">
        <v>645</v>
      </c>
      <c r="F200" t="s">
        <v>59</v>
      </c>
      <c r="G200">
        <v>7.95</v>
      </c>
      <c r="H200">
        <v>7.95</v>
      </c>
      <c r="J200">
        <v>0</v>
      </c>
      <c r="K200">
        <v>0</v>
      </c>
      <c r="L200">
        <v>0</v>
      </c>
      <c r="M200">
        <v>125</v>
      </c>
      <c r="O200">
        <v>0</v>
      </c>
      <c r="P200">
        <v>111</v>
      </c>
      <c r="Q200">
        <v>4</v>
      </c>
      <c r="R200">
        <v>1</v>
      </c>
      <c r="S200">
        <v>0</v>
      </c>
      <c r="T200">
        <v>9</v>
      </c>
      <c r="U200">
        <v>9</v>
      </c>
      <c r="V200" t="s">
        <v>60</v>
      </c>
      <c r="W200">
        <v>-3</v>
      </c>
      <c r="Y200">
        <f t="shared" si="9"/>
        <v>0</v>
      </c>
      <c r="Z200">
        <f t="shared" si="10"/>
        <v>0</v>
      </c>
    </row>
    <row r="201" spans="1:50">
      <c r="A201" t="s">
        <v>633</v>
      </c>
      <c r="B201" t="s">
        <v>646</v>
      </c>
      <c r="C201" t="s">
        <v>647</v>
      </c>
      <c r="D201" t="s">
        <v>648</v>
      </c>
      <c r="E201" t="s">
        <v>649</v>
      </c>
      <c r="F201" t="s">
        <v>59</v>
      </c>
      <c r="G201">
        <v>7.95</v>
      </c>
      <c r="H201">
        <v>7.95</v>
      </c>
      <c r="J201">
        <v>0</v>
      </c>
      <c r="K201">
        <v>0</v>
      </c>
      <c r="L201">
        <v>0</v>
      </c>
      <c r="M201">
        <v>96</v>
      </c>
      <c r="O201">
        <v>0</v>
      </c>
      <c r="P201">
        <v>80</v>
      </c>
      <c r="Q201">
        <v>4</v>
      </c>
      <c r="R201">
        <v>1</v>
      </c>
      <c r="S201">
        <v>0</v>
      </c>
      <c r="T201">
        <v>11</v>
      </c>
      <c r="U201">
        <v>0</v>
      </c>
      <c r="V201" t="s">
        <v>118</v>
      </c>
      <c r="Y201">
        <f t="shared" si="9"/>
        <v>0</v>
      </c>
      <c r="Z201">
        <f t="shared" si="10"/>
        <v>0</v>
      </c>
    </row>
    <row r="202" spans="1:50">
      <c r="A202" t="s">
        <v>633</v>
      </c>
      <c r="B202" t="s">
        <v>650</v>
      </c>
      <c r="C202" t="s">
        <v>651</v>
      </c>
      <c r="D202" t="s">
        <v>652</v>
      </c>
      <c r="E202" t="s">
        <v>653</v>
      </c>
      <c r="F202" t="s">
        <v>59</v>
      </c>
      <c r="G202">
        <v>4.76</v>
      </c>
      <c r="H202">
        <v>4.76</v>
      </c>
      <c r="J202">
        <v>0</v>
      </c>
      <c r="K202">
        <v>0</v>
      </c>
      <c r="L202">
        <v>2</v>
      </c>
      <c r="M202">
        <v>2251</v>
      </c>
      <c r="O202">
        <v>0</v>
      </c>
      <c r="P202">
        <v>1938</v>
      </c>
      <c r="Q202">
        <v>12</v>
      </c>
      <c r="R202">
        <v>110</v>
      </c>
      <c r="S202">
        <v>0</v>
      </c>
      <c r="T202">
        <v>191</v>
      </c>
      <c r="U202">
        <v>156</v>
      </c>
      <c r="V202" t="s">
        <v>60</v>
      </c>
      <c r="W202">
        <v>9</v>
      </c>
      <c r="X202">
        <v>7.41</v>
      </c>
      <c r="Y202">
        <f t="shared" si="9"/>
        <v>1.3337999999999999</v>
      </c>
      <c r="Z202">
        <f t="shared" si="10"/>
        <v>6.0762</v>
      </c>
    </row>
    <row r="203" spans="1:50">
      <c r="A203" t="s">
        <v>633</v>
      </c>
      <c r="B203" t="s">
        <v>654</v>
      </c>
      <c r="C203" t="s">
        <v>655</v>
      </c>
      <c r="D203" t="s">
        <v>656</v>
      </c>
      <c r="E203" t="s">
        <v>657</v>
      </c>
      <c r="F203" t="s">
        <v>59</v>
      </c>
      <c r="G203">
        <v>2.75</v>
      </c>
      <c r="H203">
        <v>2.75</v>
      </c>
      <c r="J203">
        <v>0</v>
      </c>
      <c r="K203">
        <v>0</v>
      </c>
      <c r="L203">
        <v>1</v>
      </c>
      <c r="M203">
        <v>914</v>
      </c>
      <c r="O203">
        <v>0</v>
      </c>
      <c r="P203">
        <v>513</v>
      </c>
      <c r="Q203">
        <v>22</v>
      </c>
      <c r="R203">
        <v>14</v>
      </c>
      <c r="S203">
        <v>0</v>
      </c>
      <c r="T203">
        <v>365</v>
      </c>
      <c r="U203">
        <v>358</v>
      </c>
      <c r="V203" t="s">
        <v>60</v>
      </c>
      <c r="W203">
        <v>3</v>
      </c>
      <c r="X203">
        <v>2.14</v>
      </c>
      <c r="Y203">
        <f t="shared" si="9"/>
        <v>0.38519999999999999</v>
      </c>
      <c r="Z203">
        <f t="shared" si="10"/>
        <v>1.7548000000000001</v>
      </c>
    </row>
    <row r="204" spans="1:50">
      <c r="A204" t="s">
        <v>633</v>
      </c>
      <c r="B204" t="s">
        <v>658</v>
      </c>
      <c r="C204" t="s">
        <v>659</v>
      </c>
      <c r="D204" t="s">
        <v>656</v>
      </c>
      <c r="E204" t="s">
        <v>660</v>
      </c>
      <c r="F204" t="s">
        <v>59</v>
      </c>
      <c r="G204">
        <v>2.75</v>
      </c>
      <c r="H204">
        <v>2.75</v>
      </c>
      <c r="J204">
        <v>0</v>
      </c>
      <c r="K204">
        <v>0</v>
      </c>
      <c r="L204">
        <v>0</v>
      </c>
      <c r="M204">
        <v>478</v>
      </c>
      <c r="O204">
        <v>0</v>
      </c>
      <c r="P204">
        <v>371</v>
      </c>
      <c r="Q204">
        <v>4</v>
      </c>
      <c r="R204">
        <v>10</v>
      </c>
      <c r="S204">
        <v>0</v>
      </c>
      <c r="T204">
        <v>93</v>
      </c>
      <c r="U204">
        <v>86</v>
      </c>
      <c r="V204" t="s">
        <v>60</v>
      </c>
      <c r="W204">
        <v>2</v>
      </c>
      <c r="Y204">
        <f t="shared" si="9"/>
        <v>0</v>
      </c>
      <c r="Z204">
        <f t="shared" si="10"/>
        <v>0</v>
      </c>
    </row>
    <row r="205" spans="1:50">
      <c r="A205" t="s">
        <v>633</v>
      </c>
      <c r="B205" t="s">
        <v>661</v>
      </c>
      <c r="C205" t="s">
        <v>662</v>
      </c>
      <c r="D205" t="s">
        <v>663</v>
      </c>
      <c r="E205" t="s">
        <v>664</v>
      </c>
      <c r="F205" t="s">
        <v>59</v>
      </c>
      <c r="G205">
        <v>7.95</v>
      </c>
      <c r="H205">
        <v>7.95</v>
      </c>
      <c r="J205">
        <v>0</v>
      </c>
      <c r="K205">
        <v>0</v>
      </c>
      <c r="L205">
        <v>0</v>
      </c>
      <c r="M205">
        <v>289</v>
      </c>
      <c r="O205">
        <v>0</v>
      </c>
      <c r="P205">
        <v>244</v>
      </c>
      <c r="Q205">
        <v>7</v>
      </c>
      <c r="R205">
        <v>4</v>
      </c>
      <c r="S205">
        <v>0</v>
      </c>
      <c r="T205">
        <v>34</v>
      </c>
      <c r="U205">
        <v>34</v>
      </c>
      <c r="V205" t="s">
        <v>60</v>
      </c>
      <c r="Y205">
        <f t="shared" si="9"/>
        <v>0</v>
      </c>
      <c r="Z205">
        <f t="shared" si="10"/>
        <v>0</v>
      </c>
    </row>
    <row r="206" spans="1:50">
      <c r="A206" t="s">
        <v>633</v>
      </c>
      <c r="B206" t="s">
        <v>665</v>
      </c>
      <c r="C206" t="s">
        <v>666</v>
      </c>
      <c r="D206" t="s">
        <v>667</v>
      </c>
      <c r="E206" t="s">
        <v>668</v>
      </c>
      <c r="F206" t="s">
        <v>63</v>
      </c>
      <c r="G206">
        <v>8.9499999999999993</v>
      </c>
      <c r="H206">
        <v>8.9499999999999993</v>
      </c>
      <c r="J206">
        <v>0</v>
      </c>
      <c r="K206">
        <v>0</v>
      </c>
      <c r="L206">
        <v>0</v>
      </c>
      <c r="M206">
        <v>100</v>
      </c>
      <c r="O206">
        <v>0</v>
      </c>
      <c r="P206">
        <v>95</v>
      </c>
      <c r="Q206">
        <v>0</v>
      </c>
      <c r="R206">
        <v>3</v>
      </c>
      <c r="S206">
        <v>0</v>
      </c>
      <c r="T206">
        <v>2</v>
      </c>
      <c r="U206">
        <v>0</v>
      </c>
      <c r="V206" t="s">
        <v>118</v>
      </c>
      <c r="Y206">
        <f t="shared" si="9"/>
        <v>0</v>
      </c>
      <c r="Z206">
        <f t="shared" si="10"/>
        <v>0</v>
      </c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</row>
    <row r="207" spans="1:50">
      <c r="A207" t="s">
        <v>633</v>
      </c>
      <c r="B207" t="s">
        <v>669</v>
      </c>
      <c r="C207" t="s">
        <v>670</v>
      </c>
      <c r="D207" t="s">
        <v>671</v>
      </c>
      <c r="E207" t="s">
        <v>672</v>
      </c>
      <c r="F207" t="s">
        <v>63</v>
      </c>
      <c r="G207">
        <v>8.9499999999999993</v>
      </c>
      <c r="H207">
        <v>8.9499999999999993</v>
      </c>
      <c r="J207">
        <v>0</v>
      </c>
      <c r="K207">
        <v>0</v>
      </c>
      <c r="L207">
        <v>0</v>
      </c>
      <c r="M207">
        <v>67</v>
      </c>
      <c r="O207">
        <v>0</v>
      </c>
      <c r="P207">
        <v>67</v>
      </c>
      <c r="Q207">
        <v>0</v>
      </c>
      <c r="R207">
        <v>0</v>
      </c>
      <c r="S207">
        <v>0</v>
      </c>
      <c r="T207">
        <v>0</v>
      </c>
      <c r="U207">
        <v>0</v>
      </c>
      <c r="V207" t="s">
        <v>118</v>
      </c>
      <c r="Y207">
        <f t="shared" si="9"/>
        <v>0</v>
      </c>
      <c r="Z207">
        <f t="shared" si="10"/>
        <v>0</v>
      </c>
    </row>
    <row r="208" spans="1:50">
      <c r="A208" t="s">
        <v>633</v>
      </c>
      <c r="B208" t="s">
        <v>673</v>
      </c>
      <c r="C208" t="s">
        <v>674</v>
      </c>
      <c r="D208" t="s">
        <v>675</v>
      </c>
      <c r="E208" t="s">
        <v>676</v>
      </c>
      <c r="F208" t="s">
        <v>63</v>
      </c>
      <c r="G208">
        <v>8.9499999999999993</v>
      </c>
      <c r="H208">
        <v>8.9499999999999993</v>
      </c>
      <c r="J208">
        <v>0</v>
      </c>
      <c r="K208">
        <v>0</v>
      </c>
      <c r="L208">
        <v>0</v>
      </c>
      <c r="M208">
        <v>108</v>
      </c>
      <c r="O208">
        <v>0</v>
      </c>
      <c r="P208">
        <v>98</v>
      </c>
      <c r="Q208">
        <v>1</v>
      </c>
      <c r="R208">
        <v>0</v>
      </c>
      <c r="S208">
        <v>0</v>
      </c>
      <c r="T208">
        <v>9</v>
      </c>
      <c r="U208">
        <v>9</v>
      </c>
      <c r="V208" t="s">
        <v>60</v>
      </c>
      <c r="W208">
        <v>-1</v>
      </c>
      <c r="Y208">
        <f t="shared" si="9"/>
        <v>0</v>
      </c>
      <c r="Z208">
        <f t="shared" si="10"/>
        <v>0</v>
      </c>
    </row>
    <row r="209" spans="1:26">
      <c r="A209" t="s">
        <v>633</v>
      </c>
      <c r="B209" t="s">
        <v>677</v>
      </c>
      <c r="C209" t="s">
        <v>678</v>
      </c>
      <c r="D209" t="s">
        <v>656</v>
      </c>
      <c r="E209" t="s">
        <v>679</v>
      </c>
      <c r="F209" t="s">
        <v>59</v>
      </c>
      <c r="G209">
        <v>6.95</v>
      </c>
      <c r="H209">
        <v>6.95</v>
      </c>
      <c r="J209">
        <v>0</v>
      </c>
      <c r="K209">
        <v>0</v>
      </c>
      <c r="L209">
        <v>0</v>
      </c>
      <c r="M209">
        <v>263</v>
      </c>
      <c r="O209">
        <v>0</v>
      </c>
      <c r="P209">
        <v>68</v>
      </c>
      <c r="Q209">
        <v>1</v>
      </c>
      <c r="R209">
        <v>1</v>
      </c>
      <c r="S209">
        <v>0</v>
      </c>
      <c r="T209">
        <v>193</v>
      </c>
      <c r="U209">
        <v>156</v>
      </c>
      <c r="V209" t="s">
        <v>60</v>
      </c>
      <c r="W209">
        <v>37</v>
      </c>
      <c r="Y209">
        <f t="shared" si="9"/>
        <v>0</v>
      </c>
      <c r="Z209">
        <f t="shared" si="10"/>
        <v>0</v>
      </c>
    </row>
    <row r="210" spans="1:26">
      <c r="A210" t="s">
        <v>633</v>
      </c>
      <c r="B210" t="s">
        <v>680</v>
      </c>
      <c r="C210" t="s">
        <v>681</v>
      </c>
      <c r="D210" t="s">
        <v>656</v>
      </c>
      <c r="E210" t="s">
        <v>679</v>
      </c>
      <c r="F210" t="s">
        <v>63</v>
      </c>
      <c r="G210">
        <v>8.9499999999999993</v>
      </c>
      <c r="H210">
        <v>8.9499999999999993</v>
      </c>
      <c r="J210">
        <v>0</v>
      </c>
      <c r="K210">
        <v>0</v>
      </c>
      <c r="L210">
        <v>1</v>
      </c>
      <c r="M210">
        <v>150</v>
      </c>
      <c r="O210">
        <v>0</v>
      </c>
      <c r="P210">
        <v>118</v>
      </c>
      <c r="Q210">
        <v>0</v>
      </c>
      <c r="R210">
        <v>1</v>
      </c>
      <c r="S210">
        <v>0</v>
      </c>
      <c r="T210">
        <v>31</v>
      </c>
      <c r="U210">
        <v>2</v>
      </c>
      <c r="V210" t="s">
        <v>60</v>
      </c>
      <c r="W210">
        <v>26</v>
      </c>
      <c r="X210">
        <v>6.97</v>
      </c>
      <c r="Y210">
        <f t="shared" si="9"/>
        <v>1.2545999999999999</v>
      </c>
      <c r="Z210">
        <f t="shared" si="10"/>
        <v>5.7153999999999998</v>
      </c>
    </row>
    <row r="212" spans="1:26">
      <c r="Y212" s="23">
        <f>SUBTOTAL(9,Y2:Y211)</f>
        <v>145.33199999999994</v>
      </c>
      <c r="Z212" s="24">
        <f>SUM(Z2:Z211)</f>
        <v>637.18799999999999</v>
      </c>
    </row>
  </sheetData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4"/>
  <sheetViews>
    <sheetView tabSelected="1" workbookViewId="0">
      <selection activeCell="D17" sqref="D17"/>
    </sheetView>
  </sheetViews>
  <sheetFormatPr baseColWidth="10" defaultRowHeight="15" customHeight="1"/>
  <cols>
    <col min="1" max="1" width="15.7109375" style="29" customWidth="1"/>
    <col min="2" max="2" width="12.140625" style="29" customWidth="1"/>
    <col min="3" max="3" width="25.7109375" style="29" customWidth="1"/>
    <col min="4" max="4" width="8.42578125" style="29" customWidth="1"/>
    <col min="5" max="10" width="11.42578125" style="38" customWidth="1"/>
    <col min="11" max="255" width="11.42578125" style="29" customWidth="1"/>
    <col min="256" max="256" width="12.28515625" style="28" customWidth="1"/>
    <col min="257" max="1024" width="12.28515625" customWidth="1"/>
  </cols>
  <sheetData>
    <row r="1" spans="1:12" s="29" customFormat="1" ht="14" customHeight="1">
      <c r="A1" s="25" t="s">
        <v>682</v>
      </c>
      <c r="B1" s="26" t="s">
        <v>683</v>
      </c>
      <c r="C1" s="25" t="s">
        <v>684</v>
      </c>
      <c r="D1" s="25" t="s">
        <v>685</v>
      </c>
      <c r="E1" s="25" t="s">
        <v>686</v>
      </c>
      <c r="F1" s="25" t="s">
        <v>718</v>
      </c>
      <c r="G1" s="27" t="s">
        <v>687</v>
      </c>
      <c r="H1" s="27" t="s">
        <v>688</v>
      </c>
      <c r="I1" s="27" t="s">
        <v>15</v>
      </c>
      <c r="J1" s="27" t="s">
        <v>689</v>
      </c>
      <c r="K1" s="27" t="s">
        <v>690</v>
      </c>
      <c r="L1" s="28"/>
    </row>
    <row r="2" spans="1:12" s="33" customFormat="1" ht="15.5" customHeight="1">
      <c r="A2" s="30" t="s">
        <v>691</v>
      </c>
      <c r="B2" s="30" t="s">
        <v>692</v>
      </c>
      <c r="C2" s="30" t="s">
        <v>355</v>
      </c>
      <c r="D2" s="30" t="s">
        <v>63</v>
      </c>
      <c r="E2" s="30">
        <v>1</v>
      </c>
      <c r="F2" s="30"/>
      <c r="G2" s="30">
        <v>5.5890000000000004</v>
      </c>
      <c r="H2" s="31">
        <v>0.85926798000000004</v>
      </c>
      <c r="I2" s="31">
        <f t="shared" ref="I2:I30" si="0">G2*H2</f>
        <v>4.8024487402200009</v>
      </c>
      <c r="J2" s="31">
        <f>I2*0.18</f>
        <v>0.86444077323960011</v>
      </c>
      <c r="K2" s="31">
        <f t="shared" ref="K2:K30" si="1">I2-J2</f>
        <v>3.9380079669804009</v>
      </c>
      <c r="L2" s="32"/>
    </row>
    <row r="3" spans="1:12" s="33" customFormat="1" ht="15.5" customHeight="1">
      <c r="A3" s="30" t="s">
        <v>693</v>
      </c>
      <c r="B3" s="30" t="s">
        <v>694</v>
      </c>
      <c r="C3" s="30" t="s">
        <v>695</v>
      </c>
      <c r="D3" s="30" t="s">
        <v>696</v>
      </c>
      <c r="E3" s="30">
        <v>2</v>
      </c>
      <c r="F3" s="30"/>
      <c r="G3" s="30">
        <v>15.4</v>
      </c>
      <c r="H3" s="31">
        <v>0.85926798000000004</v>
      </c>
      <c r="I3" s="31">
        <f t="shared" si="0"/>
        <v>13.232726892000001</v>
      </c>
      <c r="J3" s="31">
        <f>I3*0.18</f>
        <v>2.3818908405600001</v>
      </c>
      <c r="K3" s="31">
        <f t="shared" si="1"/>
        <v>10.85083605144</v>
      </c>
      <c r="L3" s="32"/>
    </row>
    <row r="4" spans="1:12" s="33" customFormat="1" ht="15.5" customHeight="1">
      <c r="A4" s="30" t="s">
        <v>177</v>
      </c>
      <c r="B4" s="30" t="s">
        <v>697</v>
      </c>
      <c r="C4" s="30" t="s">
        <v>178</v>
      </c>
      <c r="D4" s="30" t="s">
        <v>59</v>
      </c>
      <c r="E4" s="30">
        <v>1</v>
      </c>
      <c r="F4" s="30"/>
      <c r="G4" s="30">
        <v>6.399</v>
      </c>
      <c r="H4" s="31">
        <v>0.85926798000000004</v>
      </c>
      <c r="I4" s="31">
        <f t="shared" si="0"/>
        <v>5.4984558040200007</v>
      </c>
      <c r="J4" s="31">
        <f>I4*0.18</f>
        <v>0.98972204472360004</v>
      </c>
      <c r="K4" s="31">
        <f t="shared" si="1"/>
        <v>4.5087337592964003</v>
      </c>
      <c r="L4" s="32"/>
    </row>
    <row r="5" spans="1:12" s="33" customFormat="1" ht="15.5" customHeight="1">
      <c r="A5" s="30" t="s">
        <v>184</v>
      </c>
      <c r="B5" s="30" t="s">
        <v>698</v>
      </c>
      <c r="C5" s="30" t="s">
        <v>186</v>
      </c>
      <c r="D5" s="30" t="s">
        <v>59</v>
      </c>
      <c r="E5" s="30">
        <v>1</v>
      </c>
      <c r="F5" s="30"/>
      <c r="G5" s="30">
        <v>5.5890000000000004</v>
      </c>
      <c r="H5" s="31">
        <v>0.85926798000000004</v>
      </c>
      <c r="I5" s="31">
        <f t="shared" si="0"/>
        <v>4.8024487402200009</v>
      </c>
      <c r="J5" s="31">
        <f>I5*0.18</f>
        <v>0.86444077323960011</v>
      </c>
      <c r="K5" s="31">
        <f t="shared" si="1"/>
        <v>3.9380079669804009</v>
      </c>
      <c r="L5" s="32"/>
    </row>
    <row r="6" spans="1:12" s="33" customFormat="1" ht="15.5" customHeight="1">
      <c r="A6" s="30" t="s">
        <v>207</v>
      </c>
      <c r="B6" s="30" t="s">
        <v>694</v>
      </c>
      <c r="C6" s="30" t="s">
        <v>208</v>
      </c>
      <c r="D6" s="30" t="s">
        <v>59</v>
      </c>
      <c r="E6" s="30">
        <v>-5</v>
      </c>
      <c r="F6" s="30"/>
      <c r="G6" s="30">
        <v>-25.965</v>
      </c>
      <c r="H6" s="31">
        <v>0.85926798000000004</v>
      </c>
      <c r="I6" s="31">
        <f t="shared" si="0"/>
        <v>-22.3108931007</v>
      </c>
      <c r="J6" s="31">
        <v>0</v>
      </c>
      <c r="K6" s="31">
        <f t="shared" si="1"/>
        <v>-22.3108931007</v>
      </c>
      <c r="L6" s="32"/>
    </row>
    <row r="7" spans="1:12" s="33" customFormat="1" ht="15.5" customHeight="1">
      <c r="A7" s="30" t="s">
        <v>207</v>
      </c>
      <c r="B7" s="30" t="s">
        <v>694</v>
      </c>
      <c r="C7" s="30" t="s">
        <v>208</v>
      </c>
      <c r="D7" s="30" t="s">
        <v>59</v>
      </c>
      <c r="E7" s="30">
        <v>1</v>
      </c>
      <c r="F7" s="30"/>
      <c r="G7" s="30">
        <v>5.0759999999999996</v>
      </c>
      <c r="H7" s="31">
        <v>0.85926798000000004</v>
      </c>
      <c r="I7" s="31">
        <f t="shared" si="0"/>
        <v>4.3616442664799999</v>
      </c>
      <c r="J7" s="31">
        <f>I7*0.18</f>
        <v>0.78509596796639991</v>
      </c>
      <c r="K7" s="31">
        <f t="shared" si="1"/>
        <v>3.5765482985135999</v>
      </c>
      <c r="L7" s="32"/>
    </row>
    <row r="8" spans="1:12" s="33" customFormat="1" ht="15.5" customHeight="1">
      <c r="A8" s="30" t="s">
        <v>224</v>
      </c>
      <c r="B8" s="30" t="s">
        <v>699</v>
      </c>
      <c r="C8" s="30" t="s">
        <v>700</v>
      </c>
      <c r="D8" s="30" t="s">
        <v>59</v>
      </c>
      <c r="E8" s="30">
        <v>-2</v>
      </c>
      <c r="F8" s="30"/>
      <c r="G8" s="30">
        <v>-10.385999999999999</v>
      </c>
      <c r="H8" s="31">
        <v>0.85926798000000004</v>
      </c>
      <c r="I8" s="31">
        <f t="shared" si="0"/>
        <v>-8.9243572402799991</v>
      </c>
      <c r="J8" s="31">
        <v>0</v>
      </c>
      <c r="K8" s="31">
        <f t="shared" si="1"/>
        <v>-8.9243572402799991</v>
      </c>
      <c r="L8" s="32"/>
    </row>
    <row r="9" spans="1:12" s="33" customFormat="1" ht="15.5" customHeight="1">
      <c r="A9" s="30" t="s">
        <v>228</v>
      </c>
      <c r="B9" s="30" t="s">
        <v>699</v>
      </c>
      <c r="C9" s="30" t="s">
        <v>700</v>
      </c>
      <c r="D9" s="30" t="s">
        <v>63</v>
      </c>
      <c r="E9" s="30">
        <v>-1</v>
      </c>
      <c r="F9" s="30"/>
      <c r="G9" s="30">
        <v>-7.56</v>
      </c>
      <c r="H9" s="31">
        <v>0.85926798000000004</v>
      </c>
      <c r="I9" s="31">
        <f t="shared" si="0"/>
        <v>-6.4960659288000002</v>
      </c>
      <c r="J9" s="31">
        <v>0</v>
      </c>
      <c r="K9" s="31">
        <f t="shared" si="1"/>
        <v>-6.4960659288000002</v>
      </c>
      <c r="L9" s="32"/>
    </row>
    <row r="10" spans="1:12" s="33" customFormat="1" ht="15.5" customHeight="1">
      <c r="A10" s="30" t="s">
        <v>233</v>
      </c>
      <c r="B10" s="30" t="s">
        <v>701</v>
      </c>
      <c r="C10" s="30" t="s">
        <v>231</v>
      </c>
      <c r="D10" s="30" t="s">
        <v>59</v>
      </c>
      <c r="E10" s="30">
        <v>-10</v>
      </c>
      <c r="F10" s="30"/>
      <c r="G10" s="30">
        <v>-51.93</v>
      </c>
      <c r="H10" s="31">
        <v>0.85926798000000004</v>
      </c>
      <c r="I10" s="31">
        <f t="shared" si="0"/>
        <v>-44.621786201399999</v>
      </c>
      <c r="J10" s="31">
        <v>0</v>
      </c>
      <c r="K10" s="31">
        <f t="shared" si="1"/>
        <v>-44.621786201399999</v>
      </c>
      <c r="L10" s="32"/>
    </row>
    <row r="11" spans="1:12" s="33" customFormat="1" ht="15.5" customHeight="1">
      <c r="A11" s="30" t="s">
        <v>235</v>
      </c>
      <c r="B11" s="30" t="s">
        <v>701</v>
      </c>
      <c r="C11" s="30" t="s">
        <v>231</v>
      </c>
      <c r="D11" s="30" t="s">
        <v>63</v>
      </c>
      <c r="E11" s="30">
        <v>-2</v>
      </c>
      <c r="F11" s="30"/>
      <c r="G11" s="30">
        <v>-16.776</v>
      </c>
      <c r="H11" s="31">
        <v>0.85926798000000004</v>
      </c>
      <c r="I11" s="31">
        <f t="shared" si="0"/>
        <v>-14.415079632480001</v>
      </c>
      <c r="J11" s="31">
        <v>0</v>
      </c>
      <c r="K11" s="31">
        <f t="shared" si="1"/>
        <v>-14.415079632480001</v>
      </c>
      <c r="L11" s="32"/>
    </row>
    <row r="12" spans="1:12" s="33" customFormat="1" ht="15.5" customHeight="1">
      <c r="A12" s="30" t="s">
        <v>239</v>
      </c>
      <c r="B12" s="30" t="s">
        <v>702</v>
      </c>
      <c r="C12" s="30" t="s">
        <v>241</v>
      </c>
      <c r="D12" s="30" t="s">
        <v>59</v>
      </c>
      <c r="E12" s="30">
        <v>-6</v>
      </c>
      <c r="F12" s="30"/>
      <c r="G12" s="30">
        <v>-31.212</v>
      </c>
      <c r="H12" s="31">
        <v>0.85926798000000004</v>
      </c>
      <c r="I12" s="31">
        <f t="shared" si="0"/>
        <v>-26.819472191760003</v>
      </c>
      <c r="J12" s="31">
        <v>0</v>
      </c>
      <c r="K12" s="31">
        <f t="shared" si="1"/>
        <v>-26.819472191760003</v>
      </c>
      <c r="L12" s="32"/>
    </row>
    <row r="13" spans="1:12" s="33" customFormat="1" ht="15.5" customHeight="1">
      <c r="A13" s="30" t="s">
        <v>243</v>
      </c>
      <c r="B13" s="30" t="s">
        <v>702</v>
      </c>
      <c r="C13" s="30" t="s">
        <v>241</v>
      </c>
      <c r="D13" s="30" t="s">
        <v>63</v>
      </c>
      <c r="E13" s="30">
        <v>-5</v>
      </c>
      <c r="F13" s="30"/>
      <c r="G13" s="30">
        <v>-37.35</v>
      </c>
      <c r="H13" s="31">
        <v>0.85926798000000004</v>
      </c>
      <c r="I13" s="31">
        <f t="shared" si="0"/>
        <v>-32.093659053000003</v>
      </c>
      <c r="J13" s="31">
        <v>0</v>
      </c>
      <c r="K13" s="31">
        <f t="shared" si="1"/>
        <v>-32.093659053000003</v>
      </c>
      <c r="L13" s="32"/>
    </row>
    <row r="14" spans="1:12" s="33" customFormat="1" ht="15.5" customHeight="1">
      <c r="A14" s="30" t="s">
        <v>248</v>
      </c>
      <c r="B14" s="30" t="s">
        <v>703</v>
      </c>
      <c r="C14" s="30" t="s">
        <v>246</v>
      </c>
      <c r="D14" s="30" t="s">
        <v>59</v>
      </c>
      <c r="E14" s="30">
        <v>21</v>
      </c>
      <c r="F14" s="30"/>
      <c r="G14" s="30">
        <v>111.321</v>
      </c>
      <c r="H14" s="31">
        <v>0.85926798000000004</v>
      </c>
      <c r="I14" s="31">
        <f t="shared" si="0"/>
        <v>95.654570801580007</v>
      </c>
      <c r="J14" s="31">
        <f>I14*0.18</f>
        <v>17.217822744284401</v>
      </c>
      <c r="K14" s="31">
        <f t="shared" si="1"/>
        <v>78.436748057295603</v>
      </c>
      <c r="L14" s="32"/>
    </row>
    <row r="15" spans="1:12" s="33" customFormat="1" ht="15.5" customHeight="1">
      <c r="A15" s="30" t="s">
        <v>250</v>
      </c>
      <c r="B15" s="30" t="s">
        <v>703</v>
      </c>
      <c r="C15" s="30" t="s">
        <v>246</v>
      </c>
      <c r="D15" s="30" t="s">
        <v>63</v>
      </c>
      <c r="E15" s="30">
        <v>-1</v>
      </c>
      <c r="F15" s="30"/>
      <c r="G15" s="30">
        <v>-9.0180000000000007</v>
      </c>
      <c r="H15" s="31">
        <v>0.85926798000000004</v>
      </c>
      <c r="I15" s="31">
        <f t="shared" si="0"/>
        <v>-7.7488786436400012</v>
      </c>
      <c r="J15" s="31">
        <v>0</v>
      </c>
      <c r="K15" s="31">
        <f t="shared" si="1"/>
        <v>-7.7488786436400012</v>
      </c>
      <c r="L15" s="32"/>
    </row>
    <row r="16" spans="1:12" s="33" customFormat="1" ht="15.5" customHeight="1">
      <c r="A16" s="30" t="s">
        <v>252</v>
      </c>
      <c r="B16" s="30" t="s">
        <v>703</v>
      </c>
      <c r="C16" s="30" t="s">
        <v>246</v>
      </c>
      <c r="D16" s="30" t="s">
        <v>63</v>
      </c>
      <c r="E16" s="30">
        <v>-3</v>
      </c>
      <c r="F16" s="30"/>
      <c r="G16" s="30">
        <v>-25.812000000000001</v>
      </c>
      <c r="H16" s="31">
        <v>0.85926798000000004</v>
      </c>
      <c r="I16" s="31">
        <f t="shared" si="0"/>
        <v>-22.179425099760003</v>
      </c>
      <c r="J16" s="31">
        <v>0</v>
      </c>
      <c r="K16" s="31">
        <f t="shared" si="1"/>
        <v>-22.179425099760003</v>
      </c>
      <c r="L16" s="32"/>
    </row>
    <row r="17" spans="1:12" s="33" customFormat="1" ht="15.5" customHeight="1">
      <c r="A17" s="30" t="s">
        <v>254</v>
      </c>
      <c r="B17" s="30" t="s">
        <v>704</v>
      </c>
      <c r="C17" s="30" t="s">
        <v>705</v>
      </c>
      <c r="D17" s="30" t="s">
        <v>59</v>
      </c>
      <c r="E17" s="30">
        <v>49</v>
      </c>
      <c r="F17" s="30"/>
      <c r="G17" s="30">
        <v>254.898</v>
      </c>
      <c r="H17" s="31">
        <v>0.85926798000000004</v>
      </c>
      <c r="I17" s="31">
        <f t="shared" si="0"/>
        <v>219.02568956604</v>
      </c>
      <c r="J17" s="31">
        <f t="shared" ref="J17:J24" si="2">I17*0.18</f>
        <v>39.424624121887199</v>
      </c>
      <c r="K17" s="31">
        <f t="shared" si="1"/>
        <v>179.60106544415279</v>
      </c>
      <c r="L17" s="32"/>
    </row>
    <row r="18" spans="1:12" s="33" customFormat="1" ht="15.5" customHeight="1">
      <c r="A18" s="30" t="s">
        <v>259</v>
      </c>
      <c r="B18" s="30" t="s">
        <v>704</v>
      </c>
      <c r="C18" s="30" t="s">
        <v>705</v>
      </c>
      <c r="D18" s="30" t="s">
        <v>63</v>
      </c>
      <c r="E18" s="30">
        <v>1</v>
      </c>
      <c r="F18" s="30"/>
      <c r="G18" s="30">
        <v>8.2050999999999998</v>
      </c>
      <c r="H18" s="31">
        <v>0.85926798000000004</v>
      </c>
      <c r="I18" s="31">
        <f t="shared" si="0"/>
        <v>7.0503797026980006</v>
      </c>
      <c r="J18" s="31">
        <f t="shared" si="2"/>
        <v>1.26906834648564</v>
      </c>
      <c r="K18" s="31">
        <f t="shared" si="1"/>
        <v>5.7813113562123606</v>
      </c>
      <c r="L18" s="32"/>
    </row>
    <row r="19" spans="1:12" s="33" customFormat="1" ht="15.5" customHeight="1">
      <c r="A19" s="30" t="s">
        <v>259</v>
      </c>
      <c r="B19" s="30" t="s">
        <v>704</v>
      </c>
      <c r="C19" s="30" t="s">
        <v>705</v>
      </c>
      <c r="D19" s="30" t="s">
        <v>63</v>
      </c>
      <c r="E19" s="30">
        <v>32</v>
      </c>
      <c r="F19" s="30"/>
      <c r="G19" s="30">
        <v>252.6602</v>
      </c>
      <c r="H19" s="31">
        <v>0.85926798000000004</v>
      </c>
      <c r="I19" s="31">
        <f t="shared" si="0"/>
        <v>217.10281968039601</v>
      </c>
      <c r="J19" s="31">
        <f t="shared" si="2"/>
        <v>39.078507542471279</v>
      </c>
      <c r="K19" s="31">
        <f t="shared" si="1"/>
        <v>178.02431213792474</v>
      </c>
      <c r="L19" s="32"/>
    </row>
    <row r="20" spans="1:12" s="33" customFormat="1" ht="15.5" customHeight="1">
      <c r="A20" s="30" t="s">
        <v>259</v>
      </c>
      <c r="B20" s="30" t="s">
        <v>704</v>
      </c>
      <c r="C20" s="30" t="s">
        <v>705</v>
      </c>
      <c r="D20" s="30" t="s">
        <v>63</v>
      </c>
      <c r="E20" s="30">
        <v>1</v>
      </c>
      <c r="F20" s="30"/>
      <c r="G20" s="30">
        <v>6.9638</v>
      </c>
      <c r="H20" s="31">
        <v>0.85926798000000004</v>
      </c>
      <c r="I20" s="31">
        <f t="shared" si="0"/>
        <v>5.9837703591240006</v>
      </c>
      <c r="J20" s="31">
        <f t="shared" si="2"/>
        <v>1.07707866464232</v>
      </c>
      <c r="K20" s="31">
        <f t="shared" si="1"/>
        <v>4.9066916944816805</v>
      </c>
      <c r="L20" s="32"/>
    </row>
    <row r="21" spans="1:12" s="33" customFormat="1" ht="15.5" customHeight="1">
      <c r="A21" s="30" t="s">
        <v>259</v>
      </c>
      <c r="B21" s="30" t="s">
        <v>704</v>
      </c>
      <c r="C21" s="30" t="s">
        <v>705</v>
      </c>
      <c r="D21" s="30" t="s">
        <v>63</v>
      </c>
      <c r="E21" s="30">
        <v>5</v>
      </c>
      <c r="F21" s="30"/>
      <c r="G21" s="30">
        <v>41.025500000000001</v>
      </c>
      <c r="H21" s="31">
        <v>0.85926798000000004</v>
      </c>
      <c r="I21" s="31">
        <f t="shared" si="0"/>
        <v>35.251898513490005</v>
      </c>
      <c r="J21" s="31">
        <f t="shared" si="2"/>
        <v>6.3453417324282002</v>
      </c>
      <c r="K21" s="31">
        <f t="shared" si="1"/>
        <v>28.906556781061806</v>
      </c>
      <c r="L21" s="32"/>
    </row>
    <row r="22" spans="1:12" s="33" customFormat="1" ht="15.5" customHeight="1">
      <c r="A22" s="30" t="s">
        <v>259</v>
      </c>
      <c r="B22" s="30" t="s">
        <v>704</v>
      </c>
      <c r="C22" s="30" t="s">
        <v>705</v>
      </c>
      <c r="D22" s="30" t="s">
        <v>63</v>
      </c>
      <c r="E22" s="30">
        <v>1</v>
      </c>
      <c r="F22" s="30"/>
      <c r="G22" s="30">
        <v>9.7627000000000006</v>
      </c>
      <c r="H22" s="31">
        <v>0.85926798000000004</v>
      </c>
      <c r="I22" s="31">
        <f t="shared" si="0"/>
        <v>8.3887755083460007</v>
      </c>
      <c r="J22" s="31">
        <f t="shared" si="2"/>
        <v>1.50997959150228</v>
      </c>
      <c r="K22" s="31">
        <f t="shared" si="1"/>
        <v>6.8787959168437212</v>
      </c>
      <c r="L22" s="32"/>
    </row>
    <row r="23" spans="1:12" s="33" customFormat="1" ht="15.5" customHeight="1">
      <c r="A23" s="30" t="s">
        <v>259</v>
      </c>
      <c r="B23" s="30" t="s">
        <v>704</v>
      </c>
      <c r="C23" s="30" t="s">
        <v>705</v>
      </c>
      <c r="D23" s="30" t="s">
        <v>63</v>
      </c>
      <c r="E23" s="30">
        <v>1</v>
      </c>
      <c r="F23" s="30"/>
      <c r="G23" s="30">
        <v>8.2050999999999998</v>
      </c>
      <c r="H23" s="31">
        <v>0.85926798000000004</v>
      </c>
      <c r="I23" s="31">
        <f t="shared" si="0"/>
        <v>7.0503797026980006</v>
      </c>
      <c r="J23" s="31">
        <f t="shared" si="2"/>
        <v>1.26906834648564</v>
      </c>
      <c r="K23" s="31">
        <f t="shared" si="1"/>
        <v>5.7813113562123606</v>
      </c>
      <c r="L23" s="32"/>
    </row>
    <row r="24" spans="1:12" s="33" customFormat="1" ht="15.5" customHeight="1">
      <c r="A24" s="30" t="s">
        <v>259</v>
      </c>
      <c r="B24" s="30" t="s">
        <v>704</v>
      </c>
      <c r="C24" s="30" t="s">
        <v>705</v>
      </c>
      <c r="D24" s="30" t="s">
        <v>63</v>
      </c>
      <c r="E24" s="30">
        <v>2</v>
      </c>
      <c r="F24" s="30"/>
      <c r="G24" s="30">
        <v>19.525400000000001</v>
      </c>
      <c r="H24" s="31">
        <v>0.85926798000000004</v>
      </c>
      <c r="I24" s="31">
        <f t="shared" si="0"/>
        <v>16.777551016692001</v>
      </c>
      <c r="J24" s="31">
        <f t="shared" si="2"/>
        <v>3.01995918300456</v>
      </c>
      <c r="K24" s="31">
        <f t="shared" si="1"/>
        <v>13.757591833687442</v>
      </c>
      <c r="L24" s="32"/>
    </row>
    <row r="25" spans="1:12" s="33" customFormat="1" ht="15.5" customHeight="1">
      <c r="A25" s="30" t="s">
        <v>594</v>
      </c>
      <c r="B25" s="30" t="s">
        <v>706</v>
      </c>
      <c r="C25" s="30" t="s">
        <v>596</v>
      </c>
      <c r="D25" s="30" t="s">
        <v>59</v>
      </c>
      <c r="E25" s="30">
        <v>-1</v>
      </c>
      <c r="F25" s="30"/>
      <c r="G25" s="30">
        <v>-3.1949999999999998</v>
      </c>
      <c r="H25" s="31">
        <v>0.85926798000000004</v>
      </c>
      <c r="I25" s="31">
        <f t="shared" si="0"/>
        <v>-2.7453611961000002</v>
      </c>
      <c r="J25" s="31">
        <v>0</v>
      </c>
      <c r="K25" s="31">
        <f t="shared" si="1"/>
        <v>-2.7453611961000002</v>
      </c>
      <c r="L25" s="32"/>
    </row>
    <row r="26" spans="1:12" s="33" customFormat="1" ht="15.5" customHeight="1">
      <c r="A26" s="30" t="s">
        <v>612</v>
      </c>
      <c r="B26" s="30" t="s">
        <v>699</v>
      </c>
      <c r="C26" s="30" t="s">
        <v>613</v>
      </c>
      <c r="D26" s="30" t="s">
        <v>59</v>
      </c>
      <c r="E26" s="30">
        <v>-1</v>
      </c>
      <c r="F26" s="30"/>
      <c r="G26" s="30">
        <v>-3.1589999999999998</v>
      </c>
      <c r="H26" s="31">
        <v>0.85926798000000004</v>
      </c>
      <c r="I26" s="31">
        <f t="shared" si="0"/>
        <v>-2.7144275488199998</v>
      </c>
      <c r="J26" s="31">
        <v>0</v>
      </c>
      <c r="K26" s="31">
        <f t="shared" si="1"/>
        <v>-2.7144275488199998</v>
      </c>
      <c r="L26" s="32"/>
    </row>
    <row r="27" spans="1:12" s="33" customFormat="1" ht="15.5" customHeight="1">
      <c r="A27" s="30" t="s">
        <v>211</v>
      </c>
      <c r="B27" s="30" t="s">
        <v>694</v>
      </c>
      <c r="C27" s="30" t="s">
        <v>208</v>
      </c>
      <c r="D27" s="30" t="s">
        <v>63</v>
      </c>
      <c r="E27" s="30">
        <v>1</v>
      </c>
      <c r="F27" s="30"/>
      <c r="G27" s="30">
        <v>-0.6</v>
      </c>
      <c r="H27" s="31">
        <v>0.85926798000000004</v>
      </c>
      <c r="I27" s="31">
        <f t="shared" si="0"/>
        <v>-0.51556078800000005</v>
      </c>
      <c r="J27" s="31">
        <v>0</v>
      </c>
      <c r="K27" s="31">
        <f t="shared" si="1"/>
        <v>-0.51556078800000005</v>
      </c>
      <c r="L27" s="32"/>
    </row>
    <row r="28" spans="1:12" s="33" customFormat="1" ht="15.5" customHeight="1">
      <c r="A28" s="30" t="s">
        <v>691</v>
      </c>
      <c r="B28" s="30" t="s">
        <v>692</v>
      </c>
      <c r="C28" s="30" t="s">
        <v>355</v>
      </c>
      <c r="D28" s="30" t="s">
        <v>63</v>
      </c>
      <c r="E28" s="30">
        <v>1</v>
      </c>
      <c r="F28" s="30"/>
      <c r="G28" s="30">
        <v>-0.2</v>
      </c>
      <c r="H28" s="31">
        <v>0.85926798000000004</v>
      </c>
      <c r="I28" s="31">
        <f t="shared" si="0"/>
        <v>-0.17185359600000003</v>
      </c>
      <c r="J28" s="31">
        <v>0</v>
      </c>
      <c r="K28" s="31">
        <f t="shared" si="1"/>
        <v>-0.17185359600000003</v>
      </c>
      <c r="L28" s="32"/>
    </row>
    <row r="29" spans="1:12" s="33" customFormat="1" ht="15.5" customHeight="1">
      <c r="A29" s="30" t="s">
        <v>615</v>
      </c>
      <c r="B29" s="30" t="s">
        <v>699</v>
      </c>
      <c r="C29" s="30" t="s">
        <v>613</v>
      </c>
      <c r="D29" s="30" t="s">
        <v>63</v>
      </c>
      <c r="E29" s="30">
        <v>1</v>
      </c>
      <c r="F29" s="30"/>
      <c r="G29" s="30">
        <v>-0.2</v>
      </c>
      <c r="H29" s="31">
        <v>0.85926798000000004</v>
      </c>
      <c r="I29" s="31">
        <f t="shared" si="0"/>
        <v>-0.17185359600000003</v>
      </c>
      <c r="J29" s="31">
        <v>0</v>
      </c>
      <c r="K29" s="31">
        <f t="shared" si="1"/>
        <v>-0.17185359600000003</v>
      </c>
      <c r="L29" s="32"/>
    </row>
    <row r="30" spans="1:12" s="33" customFormat="1" ht="15.5" customHeight="1">
      <c r="A30" s="30" t="s">
        <v>707</v>
      </c>
      <c r="B30" s="30" t="s">
        <v>703</v>
      </c>
      <c r="C30" s="30" t="s">
        <v>442</v>
      </c>
      <c r="D30" s="30" t="s">
        <v>63</v>
      </c>
      <c r="E30" s="30">
        <v>1</v>
      </c>
      <c r="F30" s="30"/>
      <c r="G30" s="30">
        <v>-0.76</v>
      </c>
      <c r="H30" s="31">
        <v>0.85926798000000004</v>
      </c>
      <c r="I30" s="31">
        <f t="shared" si="0"/>
        <v>-0.65304366480000009</v>
      </c>
      <c r="J30" s="31">
        <v>0</v>
      </c>
      <c r="K30" s="31">
        <f t="shared" si="1"/>
        <v>-0.65304366480000009</v>
      </c>
      <c r="L30" s="32"/>
    </row>
    <row r="31" spans="1:12" s="33" customFormat="1" ht="15.5" customHeight="1">
      <c r="A31" s="34"/>
      <c r="B31" s="34"/>
      <c r="C31" s="34"/>
      <c r="D31" s="34"/>
      <c r="E31" s="34"/>
      <c r="F31" s="34"/>
      <c r="G31" s="34"/>
      <c r="H31" s="35"/>
      <c r="I31" s="36"/>
      <c r="J31" s="36">
        <f>SUM(J2:J30)</f>
        <v>116.09704067292071</v>
      </c>
      <c r="K31" s="37">
        <f>SUM(K2:K30)</f>
        <v>336.30480113954326</v>
      </c>
      <c r="L31" s="32"/>
    </row>
    <row r="32" spans="1:12" s="33" customFormat="1" ht="15.5" customHeight="1">
      <c r="A32" s="34"/>
      <c r="B32" s="34"/>
      <c r="C32" s="34"/>
      <c r="D32" s="34"/>
      <c r="E32" s="34"/>
      <c r="F32" s="34"/>
      <c r="G32" s="34"/>
      <c r="H32" s="35"/>
      <c r="I32" s="36"/>
      <c r="J32" s="36"/>
      <c r="K32" s="36"/>
      <c r="L32" s="32"/>
    </row>
    <row r="33" spans="1:12" s="33" customFormat="1" ht="15.5" customHeight="1">
      <c r="A33" s="34"/>
      <c r="B33" s="34"/>
      <c r="C33" s="34"/>
      <c r="D33" s="34"/>
      <c r="E33" s="34"/>
      <c r="F33" s="34"/>
      <c r="G33" s="34"/>
      <c r="H33" s="36"/>
      <c r="I33" s="36"/>
      <c r="J33" s="36"/>
      <c r="K33" s="37"/>
      <c r="L33" s="32"/>
    </row>
    <row r="34" spans="1:12" s="33" customFormat="1" ht="15.5" customHeight="1">
      <c r="A34" s="34"/>
      <c r="B34" s="34"/>
      <c r="C34" s="34"/>
      <c r="D34" s="34"/>
      <c r="E34" s="34"/>
      <c r="F34" s="34"/>
      <c r="G34" s="34"/>
      <c r="H34" s="36"/>
      <c r="I34" s="36"/>
      <c r="J34" s="36"/>
      <c r="K34" s="36"/>
      <c r="L34" s="32"/>
    </row>
    <row r="35" spans="1:12" s="33" customFormat="1" ht="15.5" customHeight="1">
      <c r="A35" s="34"/>
      <c r="B35" s="34"/>
      <c r="C35" s="34"/>
      <c r="D35" s="34"/>
      <c r="E35" s="34"/>
      <c r="F35" s="34"/>
      <c r="G35" s="34"/>
      <c r="H35" s="36"/>
      <c r="I35" s="36"/>
      <c r="J35" s="36"/>
      <c r="K35" s="36"/>
      <c r="L35" s="32"/>
    </row>
    <row r="36" spans="1:12" ht="15" customHeight="1">
      <c r="A36" s="34"/>
      <c r="B36" s="34"/>
      <c r="C36" s="34"/>
      <c r="D36" s="34"/>
      <c r="E36" s="34"/>
      <c r="F36" s="34"/>
      <c r="G36" s="34"/>
      <c r="H36" s="36"/>
      <c r="I36" s="36"/>
      <c r="J36" s="37"/>
      <c r="K36" s="37"/>
    </row>
    <row r="37" spans="1:12" ht="15" customHeight="1">
      <c r="A37" s="34"/>
      <c r="B37" s="34"/>
      <c r="C37" s="34"/>
      <c r="D37" s="34"/>
      <c r="E37" s="34"/>
      <c r="F37" s="34"/>
      <c r="G37" s="34"/>
      <c r="H37" s="36"/>
      <c r="I37" s="36"/>
      <c r="J37" s="36"/>
      <c r="K37" s="36"/>
    </row>
    <row r="38" spans="1:12" ht="15" customHeight="1">
      <c r="A38" s="34"/>
      <c r="B38" s="34"/>
      <c r="C38" s="34"/>
      <c r="D38" s="34"/>
      <c r="E38" s="34"/>
      <c r="F38" s="34"/>
      <c r="G38" s="34"/>
      <c r="H38" s="36"/>
      <c r="I38" s="36"/>
      <c r="J38" s="36"/>
      <c r="K38" s="36"/>
    </row>
    <row r="39" spans="1:12" ht="15" customHeight="1">
      <c r="A39" s="34"/>
      <c r="B39" s="34"/>
      <c r="C39" s="34"/>
      <c r="D39" s="34"/>
      <c r="E39" s="34"/>
      <c r="F39" s="34"/>
      <c r="G39" s="34"/>
      <c r="H39" s="36"/>
      <c r="I39" s="36"/>
      <c r="J39" s="36"/>
      <c r="K39" s="36"/>
      <c r="L39" s="34"/>
    </row>
    <row r="40" spans="1:12" ht="15" customHeight="1">
      <c r="A40" s="34"/>
      <c r="B40" s="34"/>
      <c r="C40" s="34"/>
      <c r="D40" s="34"/>
      <c r="E40" s="34"/>
      <c r="F40" s="34"/>
      <c r="G40" s="34"/>
      <c r="H40" s="36"/>
      <c r="I40" s="36"/>
      <c r="J40" s="36"/>
      <c r="K40" s="36"/>
      <c r="L40" s="34"/>
    </row>
    <row r="41" spans="1:12" ht="15" customHeight="1">
      <c r="A41" s="34"/>
      <c r="B41" s="34"/>
      <c r="C41" s="34"/>
      <c r="D41" s="34"/>
      <c r="E41" s="34"/>
      <c r="F41" s="34"/>
      <c r="G41" s="34"/>
      <c r="H41" s="36"/>
      <c r="I41" s="36"/>
      <c r="J41" s="36"/>
      <c r="K41" s="36"/>
      <c r="L41" s="34"/>
    </row>
    <row r="42" spans="1:12" ht="15" customHeight="1">
      <c r="A42" s="34"/>
      <c r="B42" s="34"/>
      <c r="C42" s="34"/>
      <c r="D42" s="34"/>
      <c r="E42" s="34"/>
      <c r="F42" s="34"/>
      <c r="G42" s="34"/>
      <c r="H42" s="36"/>
      <c r="I42" s="36"/>
      <c r="J42" s="36"/>
      <c r="K42" s="36"/>
      <c r="L42" s="34"/>
    </row>
    <row r="43" spans="1:12" ht="15" customHeight="1">
      <c r="A43" s="34"/>
      <c r="B43" s="34"/>
      <c r="C43" s="34"/>
      <c r="D43" s="34"/>
      <c r="E43" s="34"/>
      <c r="F43" s="34"/>
      <c r="G43" s="34"/>
      <c r="H43" s="36"/>
      <c r="I43" s="36"/>
      <c r="J43" s="36"/>
      <c r="K43" s="36"/>
    </row>
    <row r="44" spans="1:12" ht="15" customHeight="1">
      <c r="K44" s="39"/>
    </row>
  </sheetData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16"/>
  <sheetViews>
    <sheetView workbookViewId="0">
      <selection activeCell="D39" sqref="D39"/>
    </sheetView>
  </sheetViews>
  <sheetFormatPr baseColWidth="10" defaultRowHeight="15.5" customHeight="1"/>
  <cols>
    <col min="1" max="1" width="12.28515625" style="28" customWidth="1"/>
    <col min="2" max="2" width="21.7109375" style="28" customWidth="1"/>
    <col min="3" max="3" width="48.42578125" style="28" customWidth="1"/>
    <col min="4" max="4" width="35" style="28" customWidth="1"/>
    <col min="5" max="256" width="12.28515625" style="28" customWidth="1"/>
  </cols>
  <sheetData>
    <row r="1" spans="1:26" ht="15.5" customHeight="1">
      <c r="A1" s="40" t="s">
        <v>708</v>
      </c>
      <c r="B1" s="41" t="s">
        <v>709</v>
      </c>
      <c r="C1" s="40" t="s">
        <v>710</v>
      </c>
      <c r="D1" s="40" t="s">
        <v>711</v>
      </c>
      <c r="E1" s="40" t="s">
        <v>712</v>
      </c>
      <c r="F1" s="40" t="s">
        <v>713</v>
      </c>
      <c r="G1" s="42" t="s">
        <v>714</v>
      </c>
      <c r="H1" s="42" t="s">
        <v>31</v>
      </c>
      <c r="I1" s="42" t="s">
        <v>715</v>
      </c>
      <c r="J1" s="42" t="s">
        <v>31</v>
      </c>
      <c r="K1" s="42" t="s">
        <v>716</v>
      </c>
      <c r="L1" s="42" t="s">
        <v>717</v>
      </c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ht="15.5" customHeight="1">
      <c r="A2" s="43"/>
      <c r="B2" s="43"/>
      <c r="C2" s="43"/>
      <c r="D2" s="43"/>
      <c r="E2" s="44"/>
      <c r="F2" s="45"/>
      <c r="G2" s="45"/>
      <c r="H2" s="46"/>
      <c r="I2" s="47"/>
      <c r="J2" s="48"/>
      <c r="K2" s="48"/>
      <c r="L2" s="48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ht="15.5" customHeight="1">
      <c r="A3" s="43"/>
      <c r="B3" s="43"/>
      <c r="C3" s="43"/>
      <c r="D3" s="43"/>
      <c r="E3" s="44"/>
      <c r="F3" s="45"/>
      <c r="G3" s="45"/>
      <c r="H3" s="46"/>
      <c r="I3" s="47"/>
      <c r="J3" s="48"/>
      <c r="K3" s="48"/>
      <c r="L3" s="48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ht="15.5" customHeight="1">
      <c r="A4" s="43"/>
      <c r="B4" s="43"/>
      <c r="C4" s="43"/>
      <c r="D4" s="43"/>
      <c r="E4" s="44"/>
      <c r="F4" s="45"/>
      <c r="G4" s="45"/>
      <c r="H4" s="46"/>
      <c r="I4" s="47"/>
      <c r="J4" s="48"/>
      <c r="K4" s="48"/>
      <c r="L4" s="48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ht="15.5" customHeight="1">
      <c r="A5" s="43"/>
      <c r="B5" s="43"/>
      <c r="C5" s="43"/>
      <c r="D5" s="43"/>
      <c r="E5" s="44"/>
      <c r="F5" s="45"/>
      <c r="G5" s="45"/>
      <c r="H5" s="46"/>
      <c r="I5" s="47"/>
      <c r="J5" s="48"/>
      <c r="K5" s="48"/>
      <c r="L5" s="48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ht="15.5" customHeight="1">
      <c r="A6" s="43"/>
      <c r="B6" s="43"/>
      <c r="C6" s="43"/>
      <c r="D6" s="43"/>
      <c r="E6" s="44"/>
      <c r="F6" s="45"/>
      <c r="G6" s="45"/>
      <c r="H6" s="46"/>
      <c r="I6" s="47"/>
      <c r="J6" s="48"/>
      <c r="K6" s="48"/>
      <c r="L6" s="48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5.5" customHeight="1">
      <c r="A7" s="43"/>
      <c r="B7" s="43"/>
      <c r="C7" s="43"/>
      <c r="D7" s="43"/>
      <c r="E7" s="44"/>
      <c r="F7" s="45"/>
      <c r="G7" s="45"/>
      <c r="H7" s="46"/>
      <c r="I7" s="47"/>
      <c r="J7" s="48"/>
      <c r="K7" s="48"/>
      <c r="L7" s="48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15.5" customHeight="1">
      <c r="A8" s="43"/>
      <c r="B8" s="43"/>
      <c r="C8" s="43"/>
      <c r="D8" s="43"/>
      <c r="E8" s="44"/>
      <c r="F8" s="45"/>
      <c r="G8" s="45"/>
      <c r="H8" s="46"/>
      <c r="I8" s="47"/>
      <c r="J8" s="48"/>
      <c r="K8" s="48"/>
      <c r="L8" s="4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15.5" customHeight="1">
      <c r="A9" s="43"/>
      <c r="B9" s="43"/>
      <c r="C9" s="43"/>
      <c r="D9" s="43"/>
      <c r="E9" s="44"/>
      <c r="F9" s="45"/>
      <c r="G9" s="45"/>
      <c r="H9" s="46"/>
      <c r="I9" s="47"/>
      <c r="J9" s="48"/>
      <c r="K9" s="48"/>
      <c r="L9" s="48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15.5" customHeight="1">
      <c r="A10" s="43"/>
      <c r="B10" s="43"/>
      <c r="C10" s="43"/>
      <c r="D10" s="43"/>
      <c r="E10" s="44"/>
      <c r="F10" s="45"/>
      <c r="G10" s="45"/>
      <c r="H10" s="46"/>
      <c r="I10" s="47"/>
      <c r="J10" s="48"/>
      <c r="K10" s="48"/>
      <c r="L10" s="48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5.5" customHeight="1">
      <c r="A11" s="43"/>
      <c r="B11" s="43"/>
      <c r="C11" s="43"/>
      <c r="D11" s="43"/>
      <c r="E11" s="44"/>
      <c r="F11" s="45"/>
      <c r="G11" s="45"/>
      <c r="H11" s="46"/>
      <c r="I11" s="47"/>
      <c r="J11" s="48"/>
      <c r="K11" s="48"/>
      <c r="L11" s="48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15.5" customHeight="1">
      <c r="A12" s="43"/>
      <c r="B12" s="43"/>
      <c r="C12" s="43"/>
      <c r="D12" s="43"/>
      <c r="E12" s="44"/>
      <c r="F12" s="45"/>
      <c r="G12" s="45"/>
      <c r="H12" s="46"/>
      <c r="I12" s="47"/>
      <c r="J12" s="48"/>
      <c r="K12" s="48"/>
      <c r="L12" s="48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15.5" customHeight="1">
      <c r="A13" s="43"/>
      <c r="B13" s="43"/>
      <c r="C13" s="43"/>
      <c r="D13" s="43"/>
      <c r="E13" s="44"/>
      <c r="F13" s="45"/>
      <c r="G13" s="45"/>
      <c r="H13" s="46"/>
      <c r="I13" s="47"/>
      <c r="J13" s="48"/>
      <c r="K13" s="48"/>
      <c r="L13" s="48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15.5" customHeight="1">
      <c r="A14" s="43"/>
      <c r="B14" s="43"/>
      <c r="C14" s="43"/>
      <c r="D14" s="43"/>
      <c r="E14" s="44"/>
      <c r="F14" s="45"/>
      <c r="G14" s="45"/>
      <c r="H14" s="46"/>
      <c r="I14" s="47"/>
      <c r="J14" s="48"/>
      <c r="K14" s="48"/>
      <c r="L14" s="48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15.5" customHeight="1">
      <c r="A15" s="49"/>
      <c r="B15" s="49"/>
      <c r="C15" s="49"/>
      <c r="D15" s="49"/>
      <c r="E15" s="50"/>
      <c r="F15" s="51"/>
      <c r="G15" s="51"/>
      <c r="H15" s="51"/>
      <c r="I15" s="52"/>
      <c r="J15" s="53"/>
      <c r="K15" s="54"/>
      <c r="L15" s="5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15.5" customHeight="1">
      <c r="A16" s="49"/>
      <c r="B16" s="49"/>
      <c r="C16" s="49"/>
      <c r="D16" s="49"/>
      <c r="E16" s="50"/>
      <c r="F16" s="51"/>
      <c r="G16" s="51"/>
      <c r="H16" s="51"/>
      <c r="I16" s="52"/>
      <c r="J16" s="53"/>
      <c r="K16" s="53"/>
      <c r="L16" s="53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ht="15.5" customHeight="1">
      <c r="A17" s="49"/>
      <c r="B17" s="49"/>
      <c r="C17" s="49"/>
      <c r="D17" s="49"/>
      <c r="E17" s="50"/>
      <c r="F17" s="51"/>
      <c r="G17" s="51"/>
      <c r="H17" s="51"/>
      <c r="I17" s="52"/>
      <c r="J17" s="53"/>
      <c r="K17" s="53"/>
      <c r="L17" s="53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15.5" customHeight="1">
      <c r="A18" s="49"/>
      <c r="B18" s="49"/>
      <c r="C18" s="49"/>
      <c r="D18" s="49"/>
      <c r="E18" s="50"/>
      <c r="F18" s="51"/>
      <c r="G18" s="51"/>
      <c r="H18" s="51"/>
      <c r="I18" s="52"/>
      <c r="J18" s="53"/>
      <c r="K18" s="53"/>
      <c r="L18" s="53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15.5" customHeight="1">
      <c r="A19" s="49"/>
      <c r="B19" s="49"/>
      <c r="C19" s="49"/>
      <c r="D19" s="49"/>
      <c r="E19" s="50"/>
      <c r="F19" s="51"/>
      <c r="G19" s="51"/>
      <c r="H19" s="51"/>
      <c r="I19" s="52"/>
      <c r="J19" s="53"/>
      <c r="K19" s="53"/>
      <c r="L19" s="53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ht="15.5" customHeight="1">
      <c r="A20" s="49"/>
      <c r="B20" s="49"/>
      <c r="C20" s="49"/>
      <c r="D20" s="49"/>
      <c r="E20" s="50"/>
      <c r="F20" s="51"/>
      <c r="G20" s="51"/>
      <c r="H20" s="51"/>
      <c r="I20" s="52"/>
      <c r="J20" s="53"/>
      <c r="K20" s="53"/>
      <c r="L20" s="53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ht="15.5" customHeight="1">
      <c r="A21" s="49"/>
      <c r="B21" s="49"/>
      <c r="C21" s="49"/>
      <c r="D21" s="49"/>
      <c r="E21" s="50"/>
      <c r="F21" s="51"/>
      <c r="G21" s="51"/>
      <c r="H21" s="51"/>
      <c r="I21" s="52"/>
      <c r="J21" s="53"/>
      <c r="K21" s="53"/>
      <c r="L21" s="53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ht="15.5" customHeight="1">
      <c r="A22" s="49"/>
      <c r="B22" s="49"/>
      <c r="C22" s="49"/>
      <c r="D22" s="49"/>
      <c r="E22" s="50"/>
      <c r="F22" s="51"/>
      <c r="G22" s="51"/>
      <c r="H22" s="51"/>
      <c r="I22" s="52"/>
      <c r="J22" s="53"/>
      <c r="K22" s="53"/>
      <c r="L22" s="53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ht="15.5" customHeight="1">
      <c r="A23" s="49"/>
      <c r="B23" s="49"/>
      <c r="C23" s="49"/>
      <c r="D23" s="49"/>
      <c r="E23" s="50"/>
      <c r="F23" s="51"/>
      <c r="G23" s="51"/>
      <c r="H23" s="51"/>
      <c r="I23" s="52"/>
      <c r="J23" s="53"/>
      <c r="K23" s="53"/>
      <c r="L23" s="5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ht="15.5" customHeight="1">
      <c r="A24" s="49"/>
      <c r="B24" s="49"/>
      <c r="C24" s="49"/>
      <c r="D24" s="49"/>
      <c r="E24" s="50"/>
      <c r="F24" s="51"/>
      <c r="G24" s="51"/>
      <c r="H24" s="51"/>
      <c r="I24" s="52"/>
      <c r="J24" s="53"/>
      <c r="K24" s="53"/>
      <c r="L24" s="53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15.5" customHeight="1">
      <c r="A25" s="49"/>
      <c r="B25" s="49"/>
      <c r="C25" s="49"/>
      <c r="D25" s="49"/>
      <c r="E25" s="50"/>
      <c r="F25" s="51"/>
      <c r="G25" s="51"/>
      <c r="H25" s="51"/>
      <c r="I25" s="52"/>
      <c r="J25" s="53"/>
      <c r="K25" s="53"/>
      <c r="L25" s="53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ht="15.5" customHeight="1">
      <c r="A26" s="49"/>
      <c r="B26" s="49"/>
      <c r="C26" s="49"/>
      <c r="D26" s="49"/>
      <c r="E26" s="50"/>
      <c r="F26" s="51"/>
      <c r="G26" s="51"/>
      <c r="H26" s="51"/>
      <c r="I26" s="52"/>
      <c r="J26" s="53"/>
      <c r="K26" s="53"/>
      <c r="L26" s="53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ht="15.5" customHeight="1">
      <c r="A27" s="49"/>
      <c r="B27" s="49"/>
      <c r="C27" s="49"/>
      <c r="D27" s="49"/>
      <c r="E27" s="50"/>
      <c r="F27" s="51"/>
      <c r="G27" s="51"/>
      <c r="H27" s="51"/>
      <c r="I27" s="52"/>
      <c r="J27" s="53"/>
      <c r="K27" s="53"/>
      <c r="L27" s="53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ht="15.5" customHeight="1">
      <c r="A28" s="49"/>
      <c r="B28" s="49"/>
      <c r="C28" s="49"/>
      <c r="D28" s="49"/>
      <c r="E28" s="50"/>
      <c r="F28" s="51"/>
      <c r="G28" s="51"/>
      <c r="H28" s="51"/>
      <c r="I28" s="52"/>
      <c r="J28" s="53"/>
      <c r="K28" s="53"/>
      <c r="L28" s="53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ht="15.5" customHeight="1">
      <c r="A29" s="49"/>
      <c r="B29" s="49"/>
      <c r="C29" s="49"/>
      <c r="D29" s="49"/>
      <c r="E29" s="50"/>
      <c r="F29" s="51"/>
      <c r="G29" s="51"/>
      <c r="H29" s="51"/>
      <c r="I29" s="52"/>
      <c r="J29" s="53"/>
      <c r="K29" s="53"/>
      <c r="L29" s="53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15.5" customHeight="1">
      <c r="A30"/>
      <c r="B30"/>
      <c r="C30"/>
      <c r="D30"/>
      <c r="E30"/>
      <c r="F30"/>
      <c r="G30"/>
      <c r="H30"/>
      <c r="I30"/>
      <c r="J30"/>
      <c r="K30" s="56"/>
      <c r="L30" s="56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ht="15.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ht="15.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 ht="15.5" customHeight="1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 ht="15.5" customHeight="1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 ht="15.5" customHeight="1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26" ht="15.5" customHeight="1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2:26" ht="15.5" customHeight="1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2:26" ht="15.5" customHeight="1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2:26" ht="15.5" customHeight="1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2:26" ht="15.5" customHeight="1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2:26" ht="15.5" customHeight="1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2:26" ht="15.5" customHeight="1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2:26" ht="15.5" customHeight="1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2:26" ht="15.5" customHeight="1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2:26" ht="15.5" customHeight="1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2:26" ht="15.5" customHeight="1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2:26" ht="15.5" customHeight="1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2:26" ht="15.5" customHeight="1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2:26" ht="15.5" customHeight="1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2:26" ht="15.5" customHeight="1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2:26" ht="15.5" customHeight="1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2:26" ht="15.5" customHeight="1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2:26" ht="15.5" customHeight="1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2:26" ht="15.5" customHeight="1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2:26" ht="15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2:26" ht="15.5" customHeight="1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2:26" ht="15.5" customHeight="1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2:26" ht="15.5" customHeight="1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2:26" ht="15.5" customHeight="1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2:26" ht="15.5" customHeight="1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2:26" ht="15.5" customHeight="1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2:26" ht="15.5" customHeight="1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2:26" ht="15.5" customHeight="1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2:26" ht="15.5" customHeight="1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2:26" ht="15.5" customHeight="1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2:26" ht="15.5" customHeight="1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2:26" ht="15.5" customHeight="1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2:26" ht="15.5" customHeigh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2:26" ht="15.5" customHeight="1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2:26" ht="15.5" customHeight="1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2:26" ht="15.5" customHeight="1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2:26" ht="15.5" customHeight="1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2:26" ht="15.5" customHeight="1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2:26" ht="15.5" customHeight="1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2:26" ht="15.5" customHeight="1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2:26" ht="15.5" customHeight="1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2:26" ht="15.5" customHeight="1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2:26" ht="15.5" customHeight="1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2:26" ht="15.5" customHeight="1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2:26" ht="15.5" customHeight="1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2:26" ht="15.5" customHeight="1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2:26" ht="15.5" customHeight="1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2:26" ht="15.5" customHeight="1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2:26" ht="15.5" customHeight="1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2:26" ht="15.5" customHeight="1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2:26" ht="15.5" customHeight="1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2:26" ht="15.5" customHeight="1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2:26" ht="15.5" customHeight="1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2:26" ht="15.5" customHeight="1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2:26" ht="15.5" customHeight="1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2:26" ht="15.5" customHeight="1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2:26" ht="15.5" customHeight="1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2:26" ht="15.5" customHeight="1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2:26" ht="15.5" customHeight="1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2:26" ht="15.5" customHeight="1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2:26" ht="15.5" customHeight="1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2:26" ht="15.5" customHeight="1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2:26" ht="15.5" customHeight="1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2:26" ht="15.5" customHeight="1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2:26" ht="15.5" customHeight="1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2:26" ht="15.5" customHeight="1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2:26" ht="15.5" customHeight="1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2:26" ht="15.5" customHeight="1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2:26" ht="15.5" customHeight="1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2:26" ht="15.5" customHeight="1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2:26" ht="15.5" customHeight="1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2:26" ht="15.5" customHeight="1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2:26" ht="15.5" customHeight="1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2:26" ht="15.5" customHeight="1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2:26" ht="15.5" customHeight="1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2:26" ht="15.5" customHeight="1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2:26" ht="15.5" customHeight="1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2:26" ht="15.5" customHeight="1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2:26" ht="15.5" customHeight="1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2:26" ht="15.5" customHeight="1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2:26" ht="15.5" customHeight="1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2:26" ht="15.5" customHeight="1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2:26" ht="15.5" customHeight="1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2:26" ht="15.5" customHeight="1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2:26" ht="15.5" customHeight="1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2:26" ht="15.5" customHeight="1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2:26" ht="15.5" customHeight="1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2:26" ht="15.5" customHeight="1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2:26" ht="15.5" customHeight="1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2:26" ht="15.5" customHeight="1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2:26" ht="15.5" customHeight="1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2:26" ht="15.5" customHeight="1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2:26" ht="15.5" customHeight="1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2:26" ht="15.5" customHeight="1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2:26" ht="15.5" customHeight="1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2:26" ht="15.5" customHeight="1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2:26" ht="15.5" customHeight="1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2:26" ht="15.5" customHeight="1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2:26" ht="15.5" customHeight="1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2:26" ht="15.5" customHeight="1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2:26" ht="15.5" customHeight="1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2:26" ht="15.5" customHeight="1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2:26" ht="15.5" customHeight="1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2:26" ht="15.5" customHeight="1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2:26" ht="15.5" customHeight="1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2:26" ht="15.5" customHeight="1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2:26" ht="15.5" customHeight="1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2:26" ht="15.5" customHeight="1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2:26" ht="15.5" customHeight="1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2:26" ht="15.5" customHeight="1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2:26" ht="15.5" customHeight="1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2:26" ht="15.5" customHeight="1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2:26" ht="15.5" customHeight="1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2:26" ht="15.5" customHeight="1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2:26" ht="15.5" customHeight="1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2:26" ht="15.5" customHeight="1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2:26" ht="15.5" customHeight="1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2:26" ht="15.5" customHeight="1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2:26" ht="15.5" customHeight="1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2:26" ht="15.5" customHeight="1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2:26" ht="15.5" customHeight="1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2:26" ht="15.5" customHeight="1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2:26" ht="15.5" customHeight="1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2:26" ht="15.5" customHeight="1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2:26" ht="15.5" customHeight="1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2:26" ht="15.5" customHeight="1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2:26" ht="15.5" customHeight="1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2:26" ht="15.5" customHeight="1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2:26" ht="15.5" customHeight="1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2:26" ht="15.5" customHeight="1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2:26" ht="15.5" customHeight="1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2:26" ht="15.5" customHeight="1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2:26" ht="15.5" customHeight="1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2:26" ht="15.5" customHeight="1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2:26" ht="15.5" customHeight="1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2:26" ht="15.5" customHeight="1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2:26" ht="15.5" customHeight="1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2:26" ht="15.5" customHeight="1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2:26" ht="15.5" customHeight="1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2:26" ht="15.5" customHeight="1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2:26" ht="15.5" customHeight="1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2:26" ht="15.5" customHeight="1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2:26" ht="15.5" customHeight="1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2:26" ht="15.5" customHeight="1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2:26" ht="15.5" customHeight="1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2:26" ht="15.5" customHeight="1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2:26" ht="15.5" customHeight="1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2:26" ht="15.5" customHeight="1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2:26" ht="15.5" customHeight="1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2:26" ht="15.5" customHeight="1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2:26" ht="15.5" customHeight="1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2:26" ht="15.5" customHeight="1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2:26" ht="15.5" customHeight="1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2:26" ht="15.5" customHeight="1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2:26" ht="15.5" customHeight="1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2:26" ht="15.5" customHeight="1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2:26" ht="15.5" customHeight="1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2:26" ht="15.5" customHeight="1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2:26" ht="15.5" customHeight="1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2:26" ht="15.5" customHeight="1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2:26" ht="15.5" customHeight="1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2:26" ht="15.5" customHeight="1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2:26" ht="15.5" customHeight="1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2:26" ht="15.5" customHeight="1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2:26" ht="15.5" customHeight="1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2:26" ht="15.5" customHeight="1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2:26" ht="15.5" customHeight="1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2:26" ht="15.5" customHeight="1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2:26" ht="15.5" customHeight="1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2:26" ht="15.5" customHeight="1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2:26" ht="15.5" customHeight="1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2:26" ht="15.5" customHeight="1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2:26" ht="15.5" customHeight="1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2:26" ht="15.5" customHeight="1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2:26" ht="15.5" customHeight="1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2:26" ht="15.5" customHeight="1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2:26" ht="15.5" customHeight="1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2:26" ht="15.5" customHeight="1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2:26" ht="15.5" customHeight="1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2:26" ht="15.5" customHeight="1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2:26" ht="15.5" customHeight="1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2:26" ht="15.5" customHeight="1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2:26" ht="15.5" customHeight="1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2:26" ht="15.5" customHeight="1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2:26" ht="15.5" customHeight="1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2:26" ht="15.5" customHeight="1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2:26" ht="15.5" customHeight="1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2:26" ht="15.5" customHeight="1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2:26" ht="15.5" customHeight="1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2:26" ht="15.5" customHeight="1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2:26" ht="15.5" customHeight="1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2:26" ht="15.5" customHeight="1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2:26" ht="15.5" customHeight="1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2:26" ht="15.5" customHeight="1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2:26" ht="15.5" customHeight="1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2:26" ht="15.5" customHeight="1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2:26" ht="15.5" customHeight="1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2:26" ht="15.5" customHeight="1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2:26" ht="15.5" customHeight="1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2:26" ht="15.5" customHeight="1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2:26" ht="15.5" customHeight="1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2:26" ht="15.5" customHeight="1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2:26" ht="15.5" customHeight="1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2:26" ht="15.5" customHeight="1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2:26" ht="15.5" customHeight="1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2:26" ht="15.5" customHeight="1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2:26" ht="15.5" customHeight="1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2:26" ht="15.5" customHeight="1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2:26" ht="15.5" customHeight="1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2:26" ht="15.5" customHeight="1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2:26" ht="15.5" customHeight="1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2:26" ht="15.5" customHeight="1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2:26" ht="15.5" customHeight="1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2:26" ht="15.5" customHeight="1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2:26" ht="15.5" customHeight="1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2:26" ht="15.5" customHeight="1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2:26" ht="15.5" customHeight="1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2:26" ht="15.5" customHeight="1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2:26" ht="15.5" customHeight="1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2:26" ht="15.5" customHeight="1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2:26" ht="15.5" customHeight="1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2:26" ht="15.5" customHeight="1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2:26" ht="15.5" customHeight="1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2:26" ht="15.5" customHeight="1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2:26" ht="15.5" customHeight="1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2:26" ht="15.5" customHeight="1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2:26" ht="15.5" customHeight="1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2:26" ht="15.5" customHeight="1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2:26" ht="15.5" customHeight="1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2:26" ht="15.5" customHeight="1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2:26" ht="15.5" customHeight="1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2:26" ht="15.5" customHeight="1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2:26" ht="15.5" customHeight="1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2:26" ht="15.5" customHeight="1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2:26" ht="15.5" customHeight="1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2:26" ht="15.5" customHeight="1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2:26" ht="15.5" customHeight="1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2:26" ht="15.5" customHeight="1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2:26" ht="15.5" customHeight="1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2:26" ht="15.5" customHeight="1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2:26" ht="15.5" customHeight="1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2:26" ht="15.5" customHeight="1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2:26" ht="15.5" customHeight="1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2:26" ht="15.5" customHeight="1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2:26" ht="15.5" customHeight="1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2:26" ht="15.5" customHeight="1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2:26" ht="15.5" customHeight="1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2:26" ht="15.5" customHeight="1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2:26" ht="15.5" customHeight="1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2:26" ht="15.5" customHeight="1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2:26" ht="15.5" customHeight="1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2:26" ht="15.5" customHeight="1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2:26" ht="15.5" customHeight="1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2:26" ht="15.5" customHeight="1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spans="2:26" ht="15.5" customHeight="1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spans="2:26" ht="15.5" customHeight="1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spans="2:26" ht="15.5" customHeight="1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2:26" ht="15.5" customHeight="1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spans="2:26" ht="15.5" customHeight="1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2:26" ht="15.5" customHeight="1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2:26" ht="15.5" customHeight="1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2:26" ht="15.5" customHeight="1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2:26" ht="15.5" customHeight="1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spans="2:26" ht="15.5" customHeight="1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2:26" ht="15.5" customHeight="1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2:26" ht="15.5" customHeight="1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spans="2:26" ht="15.5" customHeight="1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</row>
    <row r="303" spans="2:26" ht="15.5" customHeight="1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</row>
    <row r="304" spans="2:26" ht="15.5" customHeight="1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spans="2:26" ht="15.5" customHeight="1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</row>
    <row r="306" spans="2:26" ht="15.5" customHeight="1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</row>
    <row r="307" spans="2:26" ht="15.5" customHeight="1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spans="2:26" ht="15.5" customHeight="1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spans="2:26" ht="15.5" customHeight="1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spans="2:26" ht="15.5" customHeight="1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</row>
    <row r="311" spans="2:26" ht="15.5" customHeight="1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</row>
    <row r="312" spans="2:26" ht="15.5" customHeight="1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</row>
    <row r="313" spans="2:26" ht="15.5" customHeight="1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</row>
    <row r="314" spans="2:26" ht="15.5" customHeight="1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</row>
    <row r="315" spans="2:26" ht="15.5" customHeight="1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</row>
    <row r="316" spans="2:26" ht="15.5" customHeight="1">
      <c r="L316" s="57">
        <f>SUM(L2:L315)</f>
        <v>0</v>
      </c>
      <c r="M316" s="57">
        <f>SUM(M2:M315)</f>
        <v>0</v>
      </c>
    </row>
  </sheetData>
  <pageMargins left="0.78740157480314954" right="0.78740157480314954" top="1.1814960629921261" bottom="1.1814960629921261" header="0.78740157480314954" footer="0.78740157480314954"/>
  <pageSetup paperSize="0" fitToWidth="0" fitToHeight="0" pageOrder="overThenDown" orientation="portrait" horizontalDpi="0" verticalDpi="0" copies="0"/>
  <headerFooter alignWithMargins="0">
    <oddHeader>&amp;C&amp;"Times New Roman1,Regular"&amp;A</oddHeader>
    <oddFooter>&amp;C&amp;"Times New Roman1,Regular"Page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5444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Statement</vt:lpstr>
      <vt:lpstr>SRD sales</vt:lpstr>
      <vt:lpstr>Morr Music</vt:lpstr>
      <vt:lpstr>Labaleine</vt:lpstr>
      <vt:lpstr>__Anonymous_Sheet_DB__1</vt:lpstr>
      <vt:lpstr>__Anonymous_Sheet_DB__1_11</vt:lpstr>
      <vt:lpstr>__Anonymous_Sheet_DB__1_12</vt:lpstr>
      <vt:lpstr>__Anonymous_Sheet_DB__1_18</vt:lpstr>
      <vt:lpstr>__Anonymous_Sheet_DB__1_19</vt:lpstr>
      <vt:lpstr>__Anonymous_Sheet_DB__1_2</vt:lpstr>
      <vt:lpstr>__Anonymous_Sheet_DB__1_6</vt:lpstr>
      <vt:lpstr>__Anonymous_Sheet_DB__1_7</vt:lpstr>
      <vt:lpstr>__Anonymous_Sheet_DB__1_9</vt:lpstr>
      <vt:lpstr>__Anonymous_Sheet_DB__6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Cooper</dc:creator>
  <cp:lastModifiedBy>Microsoft Office User</cp:lastModifiedBy>
  <cp:revision>681</cp:revision>
  <cp:lastPrinted>2008-10-13T16:15:33Z</cp:lastPrinted>
  <dcterms:created xsi:type="dcterms:W3CDTF">2007-04-15T10:25:40Z</dcterms:created>
  <dcterms:modified xsi:type="dcterms:W3CDTF">2019-03-04T22:18:39Z</dcterms:modified>
</cp:coreProperties>
</file>