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ames\Documents\serg\"/>
    </mc:Choice>
  </mc:AlternateContent>
  <bookViews>
    <workbookView xWindow="684" yWindow="780" windowWidth="17700" windowHeight="16596" tabRatio="849" activeTab="2"/>
  </bookViews>
  <sheets>
    <sheet name="Statement" sheetId="1" r:id="rId1"/>
    <sheet name="SRD sales" sheetId="2" r:id="rId2"/>
    <sheet name="Morr Music" sheetId="3" r:id="rId3"/>
    <sheet name="Labaleine" sheetId="4" r:id="rId4"/>
  </sheets>
  <definedNames>
    <definedName name="__Anonymous_Sheet_DB__1">'SRD sales'!$B$1:$AA$1</definedName>
    <definedName name="__Anonymous_Sheet_DB__1_1">#REF!</definedName>
    <definedName name="__Anonymous_Sheet_DB__1_10">#REF!</definedName>
    <definedName name="__Anonymous_Sheet_DB__1_11">'SRD sales'!$B$1:$AA$1</definedName>
    <definedName name="__Anonymous_Sheet_DB__1_12">'SRD sales'!$B$1:$AA$1</definedName>
    <definedName name="__Anonymous_Sheet_DB__1_13">#REF!</definedName>
    <definedName name="__Anonymous_Sheet_DB__1_14">#REF!</definedName>
    <definedName name="__Anonymous_Sheet_DB__1_15">#REF!</definedName>
    <definedName name="__Anonymous_Sheet_DB__1_2">'SRD sales'!$B$1:$AA$1</definedName>
    <definedName name="__Anonymous_Sheet_DB__1_3">#REF!</definedName>
    <definedName name="__Anonymous_Sheet_DB__1_4">#REF!</definedName>
    <definedName name="__Anonymous_Sheet_DB__1_5">Labaleine!#REF!</definedName>
    <definedName name="__Anonymous_Sheet_DB__1_6">'SRD sales'!$B$1:$AA$1</definedName>
    <definedName name="__Anonymous_Sheet_DB__1_7">'SRD sales'!$B$1:$AA$1</definedName>
    <definedName name="__Anonymous_Sheet_DB__1_8">#REF!</definedName>
    <definedName name="__Anonymous_Sheet_DB__1_9">'SRD sales'!$B$1:$AA$1</definedName>
    <definedName name="__Anonymous_Sheet_DB__2">#REF!</definedName>
    <definedName name="__Anonymous_Sheet_DB__2_1">#REF!</definedName>
    <definedName name="__Anonymous_Sheet_DB__2_2">#REF!</definedName>
    <definedName name="__Anonymous_Sheet_DB__2_3">#REF!</definedName>
    <definedName name="__Anonymous_Sheet_DB__2_4">#REF!</definedName>
    <definedName name="__Anonymous_Sheet_DB__3">#REF!</definedName>
    <definedName name="__Anonymous_Sheet_DB__4">#REF!</definedName>
    <definedName name="__Anonymous_Sheet_DB__5">Labaleine!$A$1:$L$1</definedName>
    <definedName name="__Anonymous_Sheet_DB__6">'Morr Music'!$A$1:$K$1</definedName>
    <definedName name="_xlnm._FilterDatabase" localSheetId="1" hidden="1">'SRD sales'!$A$1:$IV$180</definedName>
    <definedName name="Excel_BuiltIn__FilterDatabase" localSheetId="3">Labaleine!$A$1:$L$1</definedName>
    <definedName name="Excel_BuiltIn__FilterDatabase" localSheetId="2">'Morr Music'!$A$1:$K$1</definedName>
    <definedName name="Excel_BuiltIn__FilterDatabase" localSheetId="1">'SRD sales'!$B$1:$AA$1</definedName>
    <definedName name="Excel_BuiltIn__FilterDatabase">#REF!</definedName>
    <definedName name="Excel_BuiltIn__FilterDatabase_1">'SRD sales'!#REF!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" i="4" l="1"/>
  <c r="K2" i="4" s="1"/>
  <c r="J3" i="4"/>
  <c r="L3" i="4"/>
  <c r="J4" i="4"/>
  <c r="L4" i="4" s="1"/>
  <c r="J5" i="4"/>
  <c r="L5" i="4"/>
  <c r="J6" i="4"/>
  <c r="L6" i="4" s="1"/>
  <c r="J7" i="4"/>
  <c r="L7" i="4"/>
  <c r="J8" i="4"/>
  <c r="L8" i="4" s="1"/>
  <c r="J9" i="4"/>
  <c r="L9" i="4"/>
  <c r="J10" i="4"/>
  <c r="L10" i="4" s="1"/>
  <c r="J11" i="4"/>
  <c r="L11" i="4" s="1"/>
  <c r="K11" i="4"/>
  <c r="J12" i="4"/>
  <c r="K12" i="4"/>
  <c r="L12" i="4"/>
  <c r="J13" i="4"/>
  <c r="K13" i="4" s="1"/>
  <c r="L13" i="4" s="1"/>
  <c r="J14" i="4"/>
  <c r="L14" i="4" s="1"/>
  <c r="J15" i="4"/>
  <c r="L15" i="4"/>
  <c r="J16" i="4"/>
  <c r="L16" i="4" s="1"/>
  <c r="J17" i="4"/>
  <c r="L17" i="4"/>
  <c r="J18" i="4"/>
  <c r="L18" i="4" s="1"/>
  <c r="J19" i="4"/>
  <c r="L19" i="4"/>
  <c r="J20" i="4"/>
  <c r="K20" i="4" s="1"/>
  <c r="J21" i="4"/>
  <c r="L21" i="4" s="1"/>
  <c r="K21" i="4"/>
  <c r="I2" i="3"/>
  <c r="J2" i="3" s="1"/>
  <c r="J29" i="3" s="1"/>
  <c r="G35" i="1" s="1"/>
  <c r="I3" i="3"/>
  <c r="K3" i="3" s="1"/>
  <c r="J3" i="3"/>
  <c r="I4" i="3"/>
  <c r="K4" i="3"/>
  <c r="I5" i="3"/>
  <c r="K5" i="3" s="1"/>
  <c r="I6" i="3"/>
  <c r="J6" i="3"/>
  <c r="K6" i="3"/>
  <c r="I7" i="3"/>
  <c r="K7" i="3" s="1"/>
  <c r="I8" i="3"/>
  <c r="K8" i="3" s="1"/>
  <c r="J8" i="3"/>
  <c r="I9" i="3"/>
  <c r="K9" i="3"/>
  <c r="I10" i="3"/>
  <c r="J10" i="3" s="1"/>
  <c r="I11" i="3"/>
  <c r="K11" i="3"/>
  <c r="I12" i="3"/>
  <c r="K12" i="3" s="1"/>
  <c r="I13" i="3"/>
  <c r="K13" i="3"/>
  <c r="I14" i="3"/>
  <c r="K14" i="3" s="1"/>
  <c r="I15" i="3"/>
  <c r="K15" i="3" s="1"/>
  <c r="J15" i="3"/>
  <c r="I16" i="3"/>
  <c r="K16" i="3"/>
  <c r="I17" i="3"/>
  <c r="K17" i="3" s="1"/>
  <c r="I18" i="3"/>
  <c r="J18" i="3"/>
  <c r="K18" i="3"/>
  <c r="I19" i="3"/>
  <c r="J19" i="3" s="1"/>
  <c r="K19" i="3" s="1"/>
  <c r="I20" i="3"/>
  <c r="J20" i="3" s="1"/>
  <c r="I21" i="3"/>
  <c r="K21" i="3"/>
  <c r="I22" i="3"/>
  <c r="J22" i="3" s="1"/>
  <c r="K22" i="3" s="1"/>
  <c r="I23" i="3"/>
  <c r="K23" i="3" s="1"/>
  <c r="I24" i="3"/>
  <c r="K24" i="3"/>
  <c r="I25" i="3"/>
  <c r="J25" i="3" s="1"/>
  <c r="I26" i="3"/>
  <c r="K26" i="3" s="1"/>
  <c r="J26" i="3"/>
  <c r="I27" i="3"/>
  <c r="J27" i="3"/>
  <c r="K27" i="3"/>
  <c r="I28" i="3"/>
  <c r="K28" i="3" s="1"/>
  <c r="Z2" i="2"/>
  <c r="AA2" i="2" s="1"/>
  <c r="Z3" i="2"/>
  <c r="AA3" i="2" s="1"/>
  <c r="Z4" i="2"/>
  <c r="AA4" i="2" s="1"/>
  <c r="Z5" i="2"/>
  <c r="AA5" i="2" s="1"/>
  <c r="Z6" i="2"/>
  <c r="AA6" i="2" s="1"/>
  <c r="Z7" i="2"/>
  <c r="AA7" i="2"/>
  <c r="Z8" i="2"/>
  <c r="AA8" i="2" s="1"/>
  <c r="Z9" i="2"/>
  <c r="AA9" i="2" s="1"/>
  <c r="Z10" i="2"/>
  <c r="AA10" i="2" s="1"/>
  <c r="Z11" i="2"/>
  <c r="AA11" i="2" s="1"/>
  <c r="Z12" i="2"/>
  <c r="AA12" i="2" s="1"/>
  <c r="Z13" i="2"/>
  <c r="AA13" i="2" s="1"/>
  <c r="Z14" i="2"/>
  <c r="AA14" i="2" s="1"/>
  <c r="Z15" i="2"/>
  <c r="AA15" i="2" s="1"/>
  <c r="Z16" i="2"/>
  <c r="AA16" i="2" s="1"/>
  <c r="Z17" i="2"/>
  <c r="AA17" i="2"/>
  <c r="Z18" i="2"/>
  <c r="AA18" i="2" s="1"/>
  <c r="Z19" i="2"/>
  <c r="AA19" i="2"/>
  <c r="Z20" i="2"/>
  <c r="AA20" i="2" s="1"/>
  <c r="Z21" i="2"/>
  <c r="AA21" i="2" s="1"/>
  <c r="Z22" i="2"/>
  <c r="AA22" i="2" s="1"/>
  <c r="Z23" i="2"/>
  <c r="AA23" i="2"/>
  <c r="Z24" i="2"/>
  <c r="AA24" i="2" s="1"/>
  <c r="AA25" i="2"/>
  <c r="Z26" i="2"/>
  <c r="AA26" i="2" s="1"/>
  <c r="Z27" i="2"/>
  <c r="AA27" i="2" s="1"/>
  <c r="Z28" i="2"/>
  <c r="AA28" i="2" s="1"/>
  <c r="Z29" i="2"/>
  <c r="AA29" i="2"/>
  <c r="Z30" i="2"/>
  <c r="AA30" i="2" s="1"/>
  <c r="Z31" i="2"/>
  <c r="AA31" i="2" s="1"/>
  <c r="Z32" i="2"/>
  <c r="AA32" i="2" s="1"/>
  <c r="Z33" i="2"/>
  <c r="AA33" i="2" s="1"/>
  <c r="Z34" i="2"/>
  <c r="AA34" i="2" s="1"/>
  <c r="Z35" i="2"/>
  <c r="AA35" i="2" s="1"/>
  <c r="Z36" i="2"/>
  <c r="AA36" i="2" s="1"/>
  <c r="Z37" i="2"/>
  <c r="AA37" i="2"/>
  <c r="AA38" i="2"/>
  <c r="Z39" i="2"/>
  <c r="AA39" i="2" s="1"/>
  <c r="Z40" i="2"/>
  <c r="AA40" i="2" s="1"/>
  <c r="Z41" i="2"/>
  <c r="AA41" i="2" s="1"/>
  <c r="Z42" i="2"/>
  <c r="AA42" i="2" s="1"/>
  <c r="AA43" i="2"/>
  <c r="Z44" i="2"/>
  <c r="AA44" i="2" s="1"/>
  <c r="Z45" i="2"/>
  <c r="AA45" i="2" s="1"/>
  <c r="Z46" i="2"/>
  <c r="AA46" i="2" s="1"/>
  <c r="Z47" i="2"/>
  <c r="AA47" i="2" s="1"/>
  <c r="Z48" i="2"/>
  <c r="AA48" i="2"/>
  <c r="Z49" i="2"/>
  <c r="AA49" i="2" s="1"/>
  <c r="Z50" i="2"/>
  <c r="AA50" i="2"/>
  <c r="Z51" i="2"/>
  <c r="AA51" i="2" s="1"/>
  <c r="Z52" i="2"/>
  <c r="AA52" i="2" s="1"/>
  <c r="Z53" i="2"/>
  <c r="AA53" i="2" s="1"/>
  <c r="Z54" i="2"/>
  <c r="AA54" i="2" s="1"/>
  <c r="Z55" i="2"/>
  <c r="AA55" i="2" s="1"/>
  <c r="Z56" i="2"/>
  <c r="AA56" i="2" s="1"/>
  <c r="Z57" i="2"/>
  <c r="AA57" i="2" s="1"/>
  <c r="Z58" i="2"/>
  <c r="AA58" i="2" s="1"/>
  <c r="Z59" i="2"/>
  <c r="AA59" i="2" s="1"/>
  <c r="Z60" i="2"/>
  <c r="AA60" i="2"/>
  <c r="Z61" i="2"/>
  <c r="AA61" i="2" s="1"/>
  <c r="Z62" i="2"/>
  <c r="AA62" i="2" s="1"/>
  <c r="Z63" i="2"/>
  <c r="AA63" i="2" s="1"/>
  <c r="Z64" i="2"/>
  <c r="AA64" i="2" s="1"/>
  <c r="Z65" i="2"/>
  <c r="AA65" i="2" s="1"/>
  <c r="Z66" i="2"/>
  <c r="AA66" i="2"/>
  <c r="Z67" i="2"/>
  <c r="AA67" i="2" s="1"/>
  <c r="Z68" i="2"/>
  <c r="AA68" i="2" s="1"/>
  <c r="Z69" i="2"/>
  <c r="AA69" i="2" s="1"/>
  <c r="Z70" i="2"/>
  <c r="AA70" i="2" s="1"/>
  <c r="Z71" i="2"/>
  <c r="AA71" i="2" s="1"/>
  <c r="Z72" i="2"/>
  <c r="AA72" i="2"/>
  <c r="Z73" i="2"/>
  <c r="AA73" i="2" s="1"/>
  <c r="Z74" i="2"/>
  <c r="AA74" i="2" s="1"/>
  <c r="Z75" i="2"/>
  <c r="AA75" i="2" s="1"/>
  <c r="Z76" i="2"/>
  <c r="AA76" i="2" s="1"/>
  <c r="Z77" i="2"/>
  <c r="AA77" i="2" s="1"/>
  <c r="Z78" i="2"/>
  <c r="AA78" i="2" s="1"/>
  <c r="Z79" i="2"/>
  <c r="AA79" i="2" s="1"/>
  <c r="Z80" i="2"/>
  <c r="AA80" i="2"/>
  <c r="Z81" i="2"/>
  <c r="AA81" i="2" s="1"/>
  <c r="Z82" i="2"/>
  <c r="AA82" i="2" s="1"/>
  <c r="Z83" i="2"/>
  <c r="AA83" i="2" s="1"/>
  <c r="Z84" i="2"/>
  <c r="AA84" i="2"/>
  <c r="Z85" i="2"/>
  <c r="AA85" i="2" s="1"/>
  <c r="Z86" i="2"/>
  <c r="AA86" i="2" s="1"/>
  <c r="Z87" i="2"/>
  <c r="AA87" i="2" s="1"/>
  <c r="Z88" i="2"/>
  <c r="AA88" i="2" s="1"/>
  <c r="Z89" i="2"/>
  <c r="AA89" i="2" s="1"/>
  <c r="Z90" i="2"/>
  <c r="AA90" i="2"/>
  <c r="Z91" i="2"/>
  <c r="AA91" i="2" s="1"/>
  <c r="Z92" i="2"/>
  <c r="AA92" i="2"/>
  <c r="Z93" i="2"/>
  <c r="AA93" i="2" s="1"/>
  <c r="Z94" i="2"/>
  <c r="AA94" i="2" s="1"/>
  <c r="Z95" i="2"/>
  <c r="AA95" i="2" s="1"/>
  <c r="Z96" i="2"/>
  <c r="AA96" i="2"/>
  <c r="Z97" i="2"/>
  <c r="AA97" i="2" s="1"/>
  <c r="Z98" i="2"/>
  <c r="AA98" i="2"/>
  <c r="Z99" i="2"/>
  <c r="AA99" i="2" s="1"/>
  <c r="Z100" i="2"/>
  <c r="AA100" i="2"/>
  <c r="Z101" i="2"/>
  <c r="AA101" i="2" s="1"/>
  <c r="Z102" i="2"/>
  <c r="AA102" i="2" s="1"/>
  <c r="Z103" i="2"/>
  <c r="AA103" i="2" s="1"/>
  <c r="Z104" i="2"/>
  <c r="AA104" i="2"/>
  <c r="Z105" i="2"/>
  <c r="AA105" i="2" s="1"/>
  <c r="AA106" i="2"/>
  <c r="Z107" i="2"/>
  <c r="AA107" i="2"/>
  <c r="Z108" i="2"/>
  <c r="AA108" i="2" s="1"/>
  <c r="Z109" i="2"/>
  <c r="AA109" i="2" s="1"/>
  <c r="Z110" i="2"/>
  <c r="AA110" i="2" s="1"/>
  <c r="Z111" i="2"/>
  <c r="AA111" i="2" s="1"/>
  <c r="Z112" i="2"/>
  <c r="AA112" i="2" s="1"/>
  <c r="Z113" i="2"/>
  <c r="AA113" i="2" s="1"/>
  <c r="AA114" i="2"/>
  <c r="Z115" i="2"/>
  <c r="AA115" i="2" s="1"/>
  <c r="Z116" i="2"/>
  <c r="AA116" i="2" s="1"/>
  <c r="Z117" i="2"/>
  <c r="AA117" i="2" s="1"/>
  <c r="Z118" i="2"/>
  <c r="AA118" i="2" s="1"/>
  <c r="Z119" i="2"/>
  <c r="AA119" i="2"/>
  <c r="Z120" i="2"/>
  <c r="AA120" i="2" s="1"/>
  <c r="Z121" i="2"/>
  <c r="AA121" i="2" s="1"/>
  <c r="Z122" i="2"/>
  <c r="AA122" i="2" s="1"/>
  <c r="Z123" i="2"/>
  <c r="AA123" i="2" s="1"/>
  <c r="Z124" i="2"/>
  <c r="AA124" i="2" s="1"/>
  <c r="Z125" i="2"/>
  <c r="AA125" i="2"/>
  <c r="Z126" i="2"/>
  <c r="AA126" i="2" s="1"/>
  <c r="Z127" i="2"/>
  <c r="AA127" i="2"/>
  <c r="Z128" i="2"/>
  <c r="AA128" i="2" s="1"/>
  <c r="Z129" i="2"/>
  <c r="AA129" i="2" s="1"/>
  <c r="Z130" i="2"/>
  <c r="AA130" i="2" s="1"/>
  <c r="Z131" i="2"/>
  <c r="AA131" i="2"/>
  <c r="Z132" i="2"/>
  <c r="AA132" i="2" s="1"/>
  <c r="Z133" i="2"/>
  <c r="AA133" i="2"/>
  <c r="Z134" i="2"/>
  <c r="AA134" i="2" s="1"/>
  <c r="Z135" i="2"/>
  <c r="AA135" i="2" s="1"/>
  <c r="Z136" i="2"/>
  <c r="AA136" i="2" s="1"/>
  <c r="Z137" i="2"/>
  <c r="AA137" i="2" s="1"/>
  <c r="Z138" i="2"/>
  <c r="AA138" i="2" s="1"/>
  <c r="Z139" i="2"/>
  <c r="AA139" i="2" s="1"/>
  <c r="Z140" i="2"/>
  <c r="AA140" i="2" s="1"/>
  <c r="AA141" i="2"/>
  <c r="Z142" i="2"/>
  <c r="AA142" i="2" s="1"/>
  <c r="Z143" i="2"/>
  <c r="AA143" i="2" s="1"/>
  <c r="Z144" i="2"/>
  <c r="AA144" i="2"/>
  <c r="Z145" i="2"/>
  <c r="AA145" i="2" s="1"/>
  <c r="Z146" i="2"/>
  <c r="AA146" i="2" s="1"/>
  <c r="Z147" i="2"/>
  <c r="AA147" i="2" s="1"/>
  <c r="Z148" i="2"/>
  <c r="AA148" i="2" s="1"/>
  <c r="Z149" i="2"/>
  <c r="AA149" i="2" s="1"/>
  <c r="Z150" i="2"/>
  <c r="AA150" i="2"/>
  <c r="Z151" i="2"/>
  <c r="AA151" i="2" s="1"/>
  <c r="Z152" i="2"/>
  <c r="AA152" i="2" s="1"/>
  <c r="Z153" i="2"/>
  <c r="AA153" i="2" s="1"/>
  <c r="Z154" i="2"/>
  <c r="AA154" i="2" s="1"/>
  <c r="Z155" i="2"/>
  <c r="AA155" i="2" s="1"/>
  <c r="Z156" i="2"/>
  <c r="AA156" i="2" s="1"/>
  <c r="Z157" i="2"/>
  <c r="AA157" i="2" s="1"/>
  <c r="Z158" i="2"/>
  <c r="AA158" i="2" s="1"/>
  <c r="Z159" i="2"/>
  <c r="AA159" i="2" s="1"/>
  <c r="Z160" i="2"/>
  <c r="AA160" i="2" s="1"/>
  <c r="Z161" i="2"/>
  <c r="AA161" i="2" s="1"/>
  <c r="Z162" i="2"/>
  <c r="AA162" i="2"/>
  <c r="Z163" i="2"/>
  <c r="AA163" i="2" s="1"/>
  <c r="Z164" i="2"/>
  <c r="AA164" i="2" s="1"/>
  <c r="Z165" i="2"/>
  <c r="AA165" i="2" s="1"/>
  <c r="Z166" i="2"/>
  <c r="AA166" i="2" s="1"/>
  <c r="Z167" i="2"/>
  <c r="AA167" i="2" s="1"/>
  <c r="Z168" i="2"/>
  <c r="AA168" i="2"/>
  <c r="Z169" i="2"/>
  <c r="AA169" i="2" s="1"/>
  <c r="Z170" i="2"/>
  <c r="AA170" i="2"/>
  <c r="Z171" i="2"/>
  <c r="AA171" i="2" s="1"/>
  <c r="Z172" i="2"/>
  <c r="AA172" i="2" s="1"/>
  <c r="Z173" i="2"/>
  <c r="AA173" i="2" s="1"/>
  <c r="Z174" i="2"/>
  <c r="AA174" i="2"/>
  <c r="Z175" i="2"/>
  <c r="AA175" i="2" s="1"/>
  <c r="Z176" i="2"/>
  <c r="AA176" i="2"/>
  <c r="Z177" i="2"/>
  <c r="AA177" i="2" s="1"/>
  <c r="Z178" i="2"/>
  <c r="AA178" i="2" s="1"/>
  <c r="Z179" i="2"/>
  <c r="AA179" i="2" s="1"/>
  <c r="G23" i="1"/>
  <c r="G24" i="1"/>
  <c r="G25" i="1"/>
  <c r="G26" i="1"/>
  <c r="G28" i="1"/>
  <c r="G37" i="1"/>
  <c r="G38" i="1"/>
  <c r="G39" i="1"/>
  <c r="G40" i="1"/>
  <c r="AA180" i="2" l="1"/>
  <c r="G19" i="1" s="1"/>
  <c r="K22" i="4"/>
  <c r="G36" i="1" s="1"/>
  <c r="Z180" i="2"/>
  <c r="G34" i="1" s="1"/>
  <c r="G42" i="1" s="1"/>
  <c r="K25" i="3"/>
  <c r="K20" i="3"/>
  <c r="K10" i="3"/>
  <c r="K2" i="3"/>
  <c r="K29" i="3" s="1"/>
  <c r="G21" i="1" s="1"/>
  <c r="L20" i="4"/>
  <c r="L2" i="4"/>
  <c r="L22" i="4" l="1"/>
  <c r="G22" i="1" s="1"/>
  <c r="G20" i="1"/>
  <c r="G30" i="1" s="1"/>
  <c r="G31" i="1" s="1"/>
</calcChain>
</file>

<file path=xl/sharedStrings.xml><?xml version="1.0" encoding="utf-8"?>
<sst xmlns="http://schemas.openxmlformats.org/spreadsheetml/2006/main" count="1717" uniqueCount="666">
  <si>
    <t>David Cooper</t>
  </si>
  <si>
    <t>Melodic Ltd.</t>
  </si>
  <si>
    <t>Express Networks</t>
  </si>
  <si>
    <t>1 George Leigh Street</t>
  </si>
  <si>
    <t>Manchester</t>
  </si>
  <si>
    <t>M4 5DL</t>
  </si>
  <si>
    <r>
      <t>Friday 25</t>
    </r>
    <r>
      <rPr>
        <vertAlign val="superscript"/>
        <sz val="12"/>
        <rFont val="Century Schoolbook"/>
        <family val="1"/>
      </rPr>
      <t>th</t>
    </r>
    <r>
      <rPr>
        <sz val="12"/>
        <rFont val="Century Schoolbook"/>
        <family val="1"/>
      </rPr>
      <t xml:space="preserve"> August 2017</t>
    </r>
  </si>
  <si>
    <t>STATEMENT</t>
  </si>
  <si>
    <t>Re:</t>
  </si>
  <si>
    <t>Carpark / Paw Tracks / Acute / Company Labels</t>
  </si>
  <si>
    <t>Month:</t>
  </si>
  <si>
    <t>May 2017</t>
  </si>
  <si>
    <t>Our ref. No:</t>
  </si>
  <si>
    <t>Carpark income</t>
  </si>
  <si>
    <t>Income (physical)</t>
  </si>
  <si>
    <t>£</t>
  </si>
  <si>
    <t>Returns reserve (-25%)</t>
  </si>
  <si>
    <t>German Sales (Morr Music)</t>
  </si>
  <si>
    <t>French Sales (Labaleine)</t>
  </si>
  <si>
    <t>Income (Itunes)</t>
  </si>
  <si>
    <t>Income (Apple Music)</t>
  </si>
  <si>
    <t>Income (Beats Radio)</t>
  </si>
  <si>
    <t>Income (Other Digital)</t>
  </si>
  <si>
    <t>Banked Income</t>
  </si>
  <si>
    <t>Expenditure</t>
  </si>
  <si>
    <t>Returns Reserve from previous month</t>
  </si>
  <si>
    <t>Sub-total</t>
  </si>
  <si>
    <t>Total due:</t>
  </si>
  <si>
    <t>Melodic income</t>
  </si>
  <si>
    <t>French Sales (Labaleine Sales)</t>
  </si>
  <si>
    <t>Income (Banked)</t>
  </si>
  <si>
    <t>Total</t>
  </si>
  <si>
    <t>Lab</t>
  </si>
  <si>
    <t>Stock</t>
  </si>
  <si>
    <t>Description</t>
  </si>
  <si>
    <t>Artist</t>
  </si>
  <si>
    <t>Release</t>
  </si>
  <si>
    <t>PPD</t>
  </si>
  <si>
    <t>Ref</t>
  </si>
  <si>
    <t>CURR</t>
  </si>
  <si>
    <t>FOC</t>
  </si>
  <si>
    <t>Prm</t>
  </si>
  <si>
    <t>Sales</t>
  </si>
  <si>
    <t>Recd</t>
  </si>
  <si>
    <t>ACCUM</t>
  </si>
  <si>
    <t>Des</t>
  </si>
  <si>
    <t>Sld</t>
  </si>
  <si>
    <t>Foc</t>
  </si>
  <si>
    <t>Def</t>
  </si>
  <si>
    <t>Stk</t>
  </si>
  <si>
    <t>OST</t>
  </si>
  <si>
    <t>S</t>
  </si>
  <si>
    <t>SOR</t>
  </si>
  <si>
    <t>Revenue</t>
  </si>
  <si>
    <t>Mel Share</t>
  </si>
  <si>
    <t>Label Share</t>
  </si>
  <si>
    <t>y</t>
  </si>
  <si>
    <t>CPK</t>
  </si>
  <si>
    <t>CPK61D</t>
  </si>
  <si>
    <t>CAK061CD</t>
  </si>
  <si>
    <t>ADVNT</t>
  </si>
  <si>
    <t>Lesser Known</t>
  </si>
  <si>
    <t>CD</t>
  </si>
  <si>
    <t>O</t>
  </si>
  <si>
    <t>CPK61V</t>
  </si>
  <si>
    <t>CAK061</t>
  </si>
  <si>
    <t>LP</t>
  </si>
  <si>
    <t>CPK83V</t>
  </si>
  <si>
    <t>CAK083LP</t>
  </si>
  <si>
    <t>Weird Work</t>
  </si>
  <si>
    <t>PAW</t>
  </si>
  <si>
    <t>PAW04D</t>
  </si>
  <si>
    <t>PAW004CD</t>
  </si>
  <si>
    <t>ARIEP</t>
  </si>
  <si>
    <t>The Doldrums</t>
  </si>
  <si>
    <t>PAW04V</t>
  </si>
  <si>
    <t>PAW04LP</t>
  </si>
  <si>
    <t>PAW05D</t>
  </si>
  <si>
    <t>PAW005CD</t>
  </si>
  <si>
    <t>Worn Copy</t>
  </si>
  <si>
    <t>PAW05V</t>
  </si>
  <si>
    <t>PAW05LP</t>
  </si>
  <si>
    <t>2L</t>
  </si>
  <si>
    <t>PAW08D</t>
  </si>
  <si>
    <t>PAW008CD</t>
  </si>
  <si>
    <t>House Arrest</t>
  </si>
  <si>
    <t>PAW08V</t>
  </si>
  <si>
    <t>PAW08LP</t>
  </si>
  <si>
    <t>PAW35D</t>
  </si>
  <si>
    <t>PAW035CD</t>
  </si>
  <si>
    <t>AVETA</t>
  </si>
  <si>
    <t>Down There</t>
  </si>
  <si>
    <t>PAW35V</t>
  </si>
  <si>
    <t>PAW035LP</t>
  </si>
  <si>
    <t>PAW15D</t>
  </si>
  <si>
    <t>PAW015CD</t>
  </si>
  <si>
    <t>AVEYT</t>
  </si>
  <si>
    <t>Pullhair Rubeye</t>
  </si>
  <si>
    <t>CPK31D</t>
  </si>
  <si>
    <t>CAK31</t>
  </si>
  <si>
    <t>BELON</t>
  </si>
  <si>
    <t>October Language</t>
  </si>
  <si>
    <t>-</t>
  </si>
  <si>
    <t>CPK110V</t>
  </si>
  <si>
    <t>CAK110LP</t>
  </si>
  <si>
    <t>BENNB</t>
  </si>
  <si>
    <t>8 of Cups</t>
  </si>
  <si>
    <t>PAW18</t>
  </si>
  <si>
    <t>PAW018</t>
  </si>
  <si>
    <t>BLADI</t>
  </si>
  <si>
    <t>Load EP</t>
  </si>
  <si>
    <t>PAW18D</t>
  </si>
  <si>
    <t>PAW018CD</t>
  </si>
  <si>
    <t>Load Blown</t>
  </si>
  <si>
    <t>PAW26D</t>
  </si>
  <si>
    <t>PAW026CD</t>
  </si>
  <si>
    <t>Repo</t>
  </si>
  <si>
    <t>PAW26L</t>
  </si>
  <si>
    <t>PAW026</t>
  </si>
  <si>
    <t>CPK65D</t>
  </si>
  <si>
    <t>CAK065CD</t>
  </si>
  <si>
    <t>CACTR</t>
  </si>
  <si>
    <t>Rapprocher</t>
  </si>
  <si>
    <t>CPK65V</t>
  </si>
  <si>
    <t>CAK065</t>
  </si>
  <si>
    <t>CPK101V</t>
  </si>
  <si>
    <t>CAK101LP</t>
  </si>
  <si>
    <t>CHAND</t>
  </si>
  <si>
    <t>Rats In Your Bed</t>
  </si>
  <si>
    <t>CMY</t>
  </si>
  <si>
    <t>CMY07D</t>
  </si>
  <si>
    <t>CHI07CD</t>
  </si>
  <si>
    <t>CHZBU</t>
  </si>
  <si>
    <t>Star Stuff</t>
  </si>
  <si>
    <t>R</t>
  </si>
  <si>
    <t>CMY07V</t>
  </si>
  <si>
    <t>CHI07LP</t>
  </si>
  <si>
    <t>CPK47</t>
  </si>
  <si>
    <t>CAK47</t>
  </si>
  <si>
    <t>DADAD</t>
  </si>
  <si>
    <t>S/T</t>
  </si>
  <si>
    <t>P</t>
  </si>
  <si>
    <t>CPK37D</t>
  </si>
  <si>
    <t>CAK37D</t>
  </si>
  <si>
    <t>DADEA</t>
  </si>
  <si>
    <t>Spiderman Of The</t>
  </si>
  <si>
    <t>CPK37V</t>
  </si>
  <si>
    <t>CAK037</t>
  </si>
  <si>
    <t>CPK48</t>
  </si>
  <si>
    <t>CAK048</t>
  </si>
  <si>
    <t>Bromst</t>
  </si>
  <si>
    <t>CPK48D</t>
  </si>
  <si>
    <t>CAK048CD</t>
  </si>
  <si>
    <t>CPK66V</t>
  </si>
  <si>
    <t>CAK066</t>
  </si>
  <si>
    <t>Meetle Mice</t>
  </si>
  <si>
    <t>CPK67V</t>
  </si>
  <si>
    <t>CAK067</t>
  </si>
  <si>
    <t>Silly Hat vs Ega</t>
  </si>
  <si>
    <t>CPK41</t>
  </si>
  <si>
    <t>CAK041</t>
  </si>
  <si>
    <t>DANDJ</t>
  </si>
  <si>
    <t>Ultimate Reality</t>
  </si>
  <si>
    <t>DP</t>
  </si>
  <si>
    <t>CPK123D</t>
  </si>
  <si>
    <t>CAK123CD</t>
  </si>
  <si>
    <t>DENMY</t>
  </si>
  <si>
    <t>Across The Multi#</t>
  </si>
  <si>
    <t>Z</t>
  </si>
  <si>
    <t>CPK123V</t>
  </si>
  <si>
    <t>CAK123LP</t>
  </si>
  <si>
    <t>PAW40D</t>
  </si>
  <si>
    <t>PAW040CD</t>
  </si>
  <si>
    <t>Do Things</t>
  </si>
  <si>
    <t>PAW40V</t>
  </si>
  <si>
    <t>PAW040LP</t>
  </si>
  <si>
    <t>PAW42D</t>
  </si>
  <si>
    <t>PAW042CD</t>
  </si>
  <si>
    <t>Warm Blanket</t>
  </si>
  <si>
    <t>PAW42V</t>
  </si>
  <si>
    <t>PAW042LP</t>
  </si>
  <si>
    <t>PAW24D</t>
  </si>
  <si>
    <t>PAW024CD</t>
  </si>
  <si>
    <t>DENTM</t>
  </si>
  <si>
    <t>The Good Feeling</t>
  </si>
  <si>
    <t>PAW24L</t>
  </si>
  <si>
    <t>PAW24</t>
  </si>
  <si>
    <t>PAW38V</t>
  </si>
  <si>
    <t>PAW038</t>
  </si>
  <si>
    <t>Fun</t>
  </si>
  <si>
    <t>UTE</t>
  </si>
  <si>
    <t>UTE13V</t>
  </si>
  <si>
    <t>ACU013</t>
  </si>
  <si>
    <t>DISCZ</t>
  </si>
  <si>
    <t>Drums Over Londo</t>
  </si>
  <si>
    <t>CPK74D</t>
  </si>
  <si>
    <t>CAK74CD</t>
  </si>
  <si>
    <t>DOGBI</t>
  </si>
  <si>
    <t>Velvet Changes</t>
  </si>
  <si>
    <t>CPK74V</t>
  </si>
  <si>
    <t>CAK74LP</t>
  </si>
  <si>
    <t>CPK88V</t>
  </si>
  <si>
    <t>CAK88LP</t>
  </si>
  <si>
    <t>LA EP</t>
  </si>
  <si>
    <t>CPK91V</t>
  </si>
  <si>
    <t>CAK091</t>
  </si>
  <si>
    <t>Tranquilizers</t>
  </si>
  <si>
    <t>PAW17D</t>
  </si>
  <si>
    <t>PAW017CD</t>
  </si>
  <si>
    <t>ERICO</t>
  </si>
  <si>
    <t>Hermaphrodite</t>
  </si>
  <si>
    <t>PAW23</t>
  </si>
  <si>
    <t>PAW023</t>
  </si>
  <si>
    <t>Alien In A Garba</t>
  </si>
  <si>
    <t>PAW27D</t>
  </si>
  <si>
    <t>PAW027CD</t>
  </si>
  <si>
    <t>PAW19</t>
  </si>
  <si>
    <t>PAW019</t>
  </si>
  <si>
    <t>EXCEP</t>
  </si>
  <si>
    <t>Burgers/The Punj</t>
  </si>
  <si>
    <t>PAW21L</t>
  </si>
  <si>
    <t>PAW021LP</t>
  </si>
  <si>
    <t>Debt Debt</t>
  </si>
  <si>
    <t>PAW28L</t>
  </si>
  <si>
    <t>PAW028</t>
  </si>
  <si>
    <t>Black Beach</t>
  </si>
  <si>
    <t>PAW32D</t>
  </si>
  <si>
    <t>PAW032CD</t>
  </si>
  <si>
    <t>Presidence</t>
  </si>
  <si>
    <t>2D</t>
  </si>
  <si>
    <t>UTE09D</t>
  </si>
  <si>
    <t>ACT009</t>
  </si>
  <si>
    <t>FIREE</t>
  </si>
  <si>
    <t>Hungry Beat</t>
  </si>
  <si>
    <t>PAW11D</t>
  </si>
  <si>
    <t>PAW011CD</t>
  </si>
  <si>
    <t>FIRNA</t>
  </si>
  <si>
    <t>First Nation</t>
  </si>
  <si>
    <t>CPK108D</t>
  </si>
  <si>
    <t>CAK108CD</t>
  </si>
  <si>
    <t>GEMS0</t>
  </si>
  <si>
    <t>Kill The One You</t>
  </si>
  <si>
    <t>CPK108V</t>
  </si>
  <si>
    <t>CAK108LP</t>
  </si>
  <si>
    <t>CPK108X</t>
  </si>
  <si>
    <t>CAK108LPX</t>
  </si>
  <si>
    <t>CPK109V</t>
  </si>
  <si>
    <t>CAK109</t>
  </si>
  <si>
    <t>GREYS</t>
  </si>
  <si>
    <t>Repulsion</t>
  </si>
  <si>
    <t>CPK113D</t>
  </si>
  <si>
    <t>CAK113CD</t>
  </si>
  <si>
    <t>Outer Heaven</t>
  </si>
  <si>
    <t>CPK113V</t>
  </si>
  <si>
    <t>CAK113LP</t>
  </si>
  <si>
    <t>CPK113X</t>
  </si>
  <si>
    <t>CAK113LPX</t>
  </si>
  <si>
    <t>CPK97D</t>
  </si>
  <si>
    <t>CAK97CD</t>
  </si>
  <si>
    <t>If Anything</t>
  </si>
  <si>
    <t>CPK97V</t>
  </si>
  <si>
    <t>CAK97LP</t>
  </si>
  <si>
    <t>CPK97VX</t>
  </si>
  <si>
    <t>CAK97LPX</t>
  </si>
  <si>
    <t>CPK78V</t>
  </si>
  <si>
    <t>CAK78</t>
  </si>
  <si>
    <t>GRMLN</t>
  </si>
  <si>
    <t>Explore EP</t>
  </si>
  <si>
    <t>CPK84D</t>
  </si>
  <si>
    <t>CAK84CD</t>
  </si>
  <si>
    <t>Empire</t>
  </si>
  <si>
    <t>CPK84V</t>
  </si>
  <si>
    <t>CAK84LP</t>
  </si>
  <si>
    <t>CPK98D</t>
  </si>
  <si>
    <t>CAK98CD</t>
  </si>
  <si>
    <t>Soon Away</t>
  </si>
  <si>
    <t>CPK98V</t>
  </si>
  <si>
    <t>CAK98LP</t>
  </si>
  <si>
    <t>CPK98VX</t>
  </si>
  <si>
    <t>CAK98</t>
  </si>
  <si>
    <t>UTE14V</t>
  </si>
  <si>
    <t>ACU014</t>
  </si>
  <si>
    <t>HAPPR</t>
  </si>
  <si>
    <t>Return To Last C</t>
  </si>
  <si>
    <t>UTE08D</t>
  </si>
  <si>
    <t>ACT008CD</t>
  </si>
  <si>
    <t>IKEYA</t>
  </si>
  <si>
    <t>1980-82 Collecte</t>
  </si>
  <si>
    <t>CPK106V</t>
  </si>
  <si>
    <t>CAK106LP</t>
  </si>
  <si>
    <t>INTVD</t>
  </si>
  <si>
    <t>Introverted Danc</t>
  </si>
  <si>
    <t>PAW06D</t>
  </si>
  <si>
    <t>PAW06</t>
  </si>
  <si>
    <t>JANE0</t>
  </si>
  <si>
    <t>Berserker</t>
  </si>
  <si>
    <t>CMY02D</t>
  </si>
  <si>
    <t>CHI02CD</t>
  </si>
  <si>
    <t>KEATM</t>
  </si>
  <si>
    <t>Sunday Dinner</t>
  </si>
  <si>
    <t>CMY02V</t>
  </si>
  <si>
    <t>CHI02LP</t>
  </si>
  <si>
    <t>PAW31</t>
  </si>
  <si>
    <t>PAW031</t>
  </si>
  <si>
    <t>KRIAB</t>
  </si>
  <si>
    <t>Uterus Water</t>
  </si>
  <si>
    <t>CPK43D</t>
  </si>
  <si>
    <t>CAK43</t>
  </si>
  <si>
    <t>LEXIE</t>
  </si>
  <si>
    <t>Sacred Vacation</t>
  </si>
  <si>
    <t>CPK53D</t>
  </si>
  <si>
    <t>CAK053CD</t>
  </si>
  <si>
    <t>LIGHP</t>
  </si>
  <si>
    <t>Apparitions</t>
  </si>
  <si>
    <t>CPK116D</t>
  </si>
  <si>
    <t>CAK116CD</t>
  </si>
  <si>
    <t>MADER</t>
  </si>
  <si>
    <t>Bad Humors</t>
  </si>
  <si>
    <t>CPK116V</t>
  </si>
  <si>
    <t>CAK116LP</t>
  </si>
  <si>
    <t>CPK81D</t>
  </si>
  <si>
    <t>CAK081</t>
  </si>
  <si>
    <t>MEMTA</t>
  </si>
  <si>
    <t>Grace / Confusio</t>
  </si>
  <si>
    <t>CPK81V</t>
  </si>
  <si>
    <t>CAK081LP</t>
  </si>
  <si>
    <t>UTE03D</t>
  </si>
  <si>
    <t>ACT003</t>
  </si>
  <si>
    <t>METAU</t>
  </si>
  <si>
    <t>Anarchy In Paris</t>
  </si>
  <si>
    <t>UTE12D</t>
  </si>
  <si>
    <t>ACU012CD</t>
  </si>
  <si>
    <t>METHD</t>
  </si>
  <si>
    <t>This Is Still It</t>
  </si>
  <si>
    <t>CPK38D</t>
  </si>
  <si>
    <t>CAK38CD</t>
  </si>
  <si>
    <t>MOTAG</t>
  </si>
  <si>
    <t>Going Places</t>
  </si>
  <si>
    <t>CPK38L</t>
  </si>
  <si>
    <t>CAK38</t>
  </si>
  <si>
    <t>CPK85V</t>
  </si>
  <si>
    <t>CAK085LP</t>
  </si>
  <si>
    <t>Phases</t>
  </si>
  <si>
    <t>CPK122D</t>
  </si>
  <si>
    <t>CAK122CD</t>
  </si>
  <si>
    <t>PALM0</t>
  </si>
  <si>
    <t>Shadow Expert   #</t>
  </si>
  <si>
    <t>CPK122V</t>
  </si>
  <si>
    <t>CAK122LP</t>
  </si>
  <si>
    <t>PAW33V</t>
  </si>
  <si>
    <t>PAW033</t>
  </si>
  <si>
    <t>PANDA</t>
  </si>
  <si>
    <t>Tomboy</t>
  </si>
  <si>
    <t>PAW39V</t>
  </si>
  <si>
    <t>PAW039</t>
  </si>
  <si>
    <t>Tomboy LP Box Se</t>
  </si>
  <si>
    <t>4L</t>
  </si>
  <si>
    <t>CPK80D</t>
  </si>
  <si>
    <t>CAK80CD</t>
  </si>
  <si>
    <t>POPST</t>
  </si>
  <si>
    <t>Antipodes</t>
  </si>
  <si>
    <t>CPK80V</t>
  </si>
  <si>
    <t>CAK80LP</t>
  </si>
  <si>
    <t>CPK89V</t>
  </si>
  <si>
    <t>CAK89</t>
  </si>
  <si>
    <t>Rats In The Palm</t>
  </si>
  <si>
    <t>CPK96D</t>
  </si>
  <si>
    <t>CAK96CD</t>
  </si>
  <si>
    <t>Fortuna</t>
  </si>
  <si>
    <t>CPK96V</t>
  </si>
  <si>
    <t>CAK96LP</t>
  </si>
  <si>
    <t>CPK96VX</t>
  </si>
  <si>
    <t>CAK96LPX</t>
  </si>
  <si>
    <t>CPK111D</t>
  </si>
  <si>
    <t>CAK111CD</t>
  </si>
  <si>
    <t>PRAMA</t>
  </si>
  <si>
    <t>Xtreme Now</t>
  </si>
  <si>
    <t>CPK111V</t>
  </si>
  <si>
    <t>CAK111LP</t>
  </si>
  <si>
    <t>CPK111X</t>
  </si>
  <si>
    <t>CAK111LPX</t>
  </si>
  <si>
    <t>PAW34D</t>
  </si>
  <si>
    <t>PAW034CD</t>
  </si>
  <si>
    <t>Shadow Temple</t>
  </si>
  <si>
    <t>PAW34V</t>
  </si>
  <si>
    <t>PAW034LP</t>
  </si>
  <si>
    <t>PAW37D</t>
  </si>
  <si>
    <t>PAW037CD</t>
  </si>
  <si>
    <t>Trust Now</t>
  </si>
  <si>
    <t>PAW37V</t>
  </si>
  <si>
    <t>PAW037</t>
  </si>
  <si>
    <t>PAW41D</t>
  </si>
  <si>
    <t>PAW041</t>
  </si>
  <si>
    <t>Top Ten Hits Of</t>
  </si>
  <si>
    <t>PAW41V</t>
  </si>
  <si>
    <t>PAW041LP</t>
  </si>
  <si>
    <t>UTE07D</t>
  </si>
  <si>
    <t>ACT007</t>
  </si>
  <si>
    <t>PREFE</t>
  </si>
  <si>
    <t>Amateur Wankers</t>
  </si>
  <si>
    <t>PAW25</t>
  </si>
  <si>
    <t>REVGR</t>
  </si>
  <si>
    <t>Be Good To Earth</t>
  </si>
  <si>
    <t>CPK118D</t>
  </si>
  <si>
    <t>CAK118CD</t>
  </si>
  <si>
    <t>SAD13</t>
  </si>
  <si>
    <t>Slugger</t>
  </si>
  <si>
    <t>CPK118V</t>
  </si>
  <si>
    <t>CAK118</t>
  </si>
  <si>
    <t>CPK99V</t>
  </si>
  <si>
    <t>CAK099</t>
  </si>
  <si>
    <t>SAIPE</t>
  </si>
  <si>
    <t>Fiona Coyne / Fa</t>
  </si>
  <si>
    <t>CMY01D</t>
  </si>
  <si>
    <t>CHI01CD</t>
  </si>
  <si>
    <t>SINSL</t>
  </si>
  <si>
    <t>Michael</t>
  </si>
  <si>
    <t>CMY01V</t>
  </si>
  <si>
    <t>CHI01LP</t>
  </si>
  <si>
    <t>CPK56V</t>
  </si>
  <si>
    <t>CAK056</t>
  </si>
  <si>
    <t>Lina/Youth Gone</t>
  </si>
  <si>
    <t>CPK107D</t>
  </si>
  <si>
    <t>CAK107CD</t>
  </si>
  <si>
    <t>SKYSP</t>
  </si>
  <si>
    <t>Prom King</t>
  </si>
  <si>
    <t>CPK107V</t>
  </si>
  <si>
    <t>CAK107LP</t>
  </si>
  <si>
    <t>CPK107X</t>
  </si>
  <si>
    <t>CAK107LPX</t>
  </si>
  <si>
    <t>CPK103D</t>
  </si>
  <si>
    <t>CAK103CD</t>
  </si>
  <si>
    <t>SPEOR</t>
  </si>
  <si>
    <t>Foil Deer</t>
  </si>
  <si>
    <t>CPK103V</t>
  </si>
  <si>
    <t>CAK103LP</t>
  </si>
  <si>
    <t>CPK103X</t>
  </si>
  <si>
    <t>CAK103LPX</t>
  </si>
  <si>
    <t>CPK87D</t>
  </si>
  <si>
    <t>CAK87CD</t>
  </si>
  <si>
    <t>Major Arcana</t>
  </si>
  <si>
    <t>CPK87V</t>
  </si>
  <si>
    <t>CAK87LP</t>
  </si>
  <si>
    <t>CPK93V</t>
  </si>
  <si>
    <t>CAK093LP</t>
  </si>
  <si>
    <t>Real Hair</t>
  </si>
  <si>
    <t>CPK112D</t>
  </si>
  <si>
    <t>CAK112CD</t>
  </si>
  <si>
    <t>TEEN0</t>
  </si>
  <si>
    <t>Love Yes</t>
  </si>
  <si>
    <t>CPK112V</t>
  </si>
  <si>
    <t>CAK112LP</t>
  </si>
  <si>
    <t>CPK112X</t>
  </si>
  <si>
    <t>CAK112LPX</t>
  </si>
  <si>
    <t>CPK75D</t>
  </si>
  <si>
    <t>CAK075</t>
  </si>
  <si>
    <t>In Limbo</t>
  </si>
  <si>
    <t>CPK75V</t>
  </si>
  <si>
    <t>CAK075LP</t>
  </si>
  <si>
    <t>CPK86V</t>
  </si>
  <si>
    <t>CAK86LP</t>
  </si>
  <si>
    <t>Carolina</t>
  </si>
  <si>
    <t>CPK94D</t>
  </si>
  <si>
    <t>CAK94CD</t>
  </si>
  <si>
    <t>The Way And Colo</t>
  </si>
  <si>
    <t>CPK94V</t>
  </si>
  <si>
    <t>CAK94LP</t>
  </si>
  <si>
    <t>CPK94VX</t>
  </si>
  <si>
    <t>CAK94LPX</t>
  </si>
  <si>
    <t>PAW09D</t>
  </si>
  <si>
    <t>PAW09CD</t>
  </si>
  <si>
    <t>TERTO</t>
  </si>
  <si>
    <t>Dead Drunk</t>
  </si>
  <si>
    <t>PAW09L</t>
  </si>
  <si>
    <t>PAW009LP</t>
  </si>
  <si>
    <t>UTE01D</t>
  </si>
  <si>
    <t>ACT001</t>
  </si>
  <si>
    <t>THEOG</t>
  </si>
  <si>
    <t>Theoretical Reco</t>
  </si>
  <si>
    <t>PAW29L</t>
  </si>
  <si>
    <t>PAW029</t>
  </si>
  <si>
    <t>TICKF</t>
  </si>
  <si>
    <t>Hors D Oeuvres</t>
  </si>
  <si>
    <t>UTE10D</t>
  </si>
  <si>
    <t>ACU010CD</t>
  </si>
  <si>
    <t>TLINE</t>
  </si>
  <si>
    <t>Memory Span</t>
  </si>
  <si>
    <t>UTE11D</t>
  </si>
  <si>
    <t>ACU011CD</t>
  </si>
  <si>
    <t>Flood Bank</t>
  </si>
  <si>
    <t>UTE16D</t>
  </si>
  <si>
    <t>ACU016CD</t>
  </si>
  <si>
    <t>Hull Down</t>
  </si>
  <si>
    <t>UTE16V</t>
  </si>
  <si>
    <t>ACU016LP</t>
  </si>
  <si>
    <t>CPK62V</t>
  </si>
  <si>
    <t>CAK062</t>
  </si>
  <si>
    <t>TORCL</t>
  </si>
  <si>
    <t>I Will Talk To Y</t>
  </si>
  <si>
    <t>CPK102D</t>
  </si>
  <si>
    <t>CAK102CD</t>
  </si>
  <si>
    <t>TOROY</t>
  </si>
  <si>
    <t>What For</t>
  </si>
  <si>
    <t>CPK102V</t>
  </si>
  <si>
    <t>CAK102LP</t>
  </si>
  <si>
    <t>CPK102X</t>
  </si>
  <si>
    <t>CAK102LPX</t>
  </si>
  <si>
    <t>CPK117V</t>
  </si>
  <si>
    <t>CAK117LP</t>
  </si>
  <si>
    <t>Live From Trona</t>
  </si>
  <si>
    <t>CPK51S</t>
  </si>
  <si>
    <t>CAK051</t>
  </si>
  <si>
    <t>Blessa</t>
  </si>
  <si>
    <t>CPK52D</t>
  </si>
  <si>
    <t>CAK052CD</t>
  </si>
  <si>
    <t>Causers Of This</t>
  </si>
  <si>
    <t>CPK52V</t>
  </si>
  <si>
    <t>CAK052</t>
  </si>
  <si>
    <t>CPK54V</t>
  </si>
  <si>
    <t>CAK054</t>
  </si>
  <si>
    <t>Leave Everywhere</t>
  </si>
  <si>
    <t>CPK59D</t>
  </si>
  <si>
    <t>CAK059CD</t>
  </si>
  <si>
    <t>Underneath The P</t>
  </si>
  <si>
    <t>CPK59V</t>
  </si>
  <si>
    <t>CAK059</t>
  </si>
  <si>
    <t>CPK68D</t>
  </si>
  <si>
    <t>CAK068CD</t>
  </si>
  <si>
    <t>Freaking Out</t>
  </si>
  <si>
    <t>CPK68V</t>
  </si>
  <si>
    <t>CAK068</t>
  </si>
  <si>
    <t>ML</t>
  </si>
  <si>
    <t>CPK73D</t>
  </si>
  <si>
    <t>CAK073CD</t>
  </si>
  <si>
    <t>CPK73V</t>
  </si>
  <si>
    <t>CAK073</t>
  </si>
  <si>
    <t>7B</t>
  </si>
  <si>
    <t>CPK77D</t>
  </si>
  <si>
    <t>CAK77CD</t>
  </si>
  <si>
    <t>Anything In Retu</t>
  </si>
  <si>
    <t>CPK77T</t>
  </si>
  <si>
    <t>CAK077T</t>
  </si>
  <si>
    <t>GP</t>
  </si>
  <si>
    <t>CPK77V</t>
  </si>
  <si>
    <t>CAK77LP</t>
  </si>
  <si>
    <t>CPK79V</t>
  </si>
  <si>
    <t>CAK079</t>
  </si>
  <si>
    <t>So Many Details</t>
  </si>
  <si>
    <t>UTE15V</t>
  </si>
  <si>
    <t>ACU015</t>
  </si>
  <si>
    <t>TRYPE</t>
  </si>
  <si>
    <t>Music For Neighb</t>
  </si>
  <si>
    <t>CPK104V</t>
  </si>
  <si>
    <t>CAK104LP</t>
  </si>
  <si>
    <t>VGALT</t>
  </si>
  <si>
    <t>Carpark Sweet 16</t>
  </si>
  <si>
    <t>CPK71L</t>
  </si>
  <si>
    <t>CAK071</t>
  </si>
  <si>
    <t>VGLEF</t>
  </si>
  <si>
    <t>Free Music - A C</t>
  </si>
  <si>
    <t>EP</t>
  </si>
  <si>
    <t>CMY03D</t>
  </si>
  <si>
    <t>CHI003CD</t>
  </si>
  <si>
    <t>VINYW</t>
  </si>
  <si>
    <t>Into</t>
  </si>
  <si>
    <t>CMY03V</t>
  </si>
  <si>
    <t>CHI003LP</t>
  </si>
  <si>
    <t>CMY04V</t>
  </si>
  <si>
    <t>CHI04LP</t>
  </si>
  <si>
    <t>Brunei</t>
  </si>
  <si>
    <t>CMY04VX</t>
  </si>
  <si>
    <t>CHI04LPX</t>
  </si>
  <si>
    <t>CPK40D</t>
  </si>
  <si>
    <t>CAK040CD</t>
  </si>
  <si>
    <t>WZTHE</t>
  </si>
  <si>
    <t>Threads Rope Spe#</t>
  </si>
  <si>
    <t>CPK114D</t>
  </si>
  <si>
    <t>CAK114CD</t>
  </si>
  <si>
    <t>YMAGI</t>
  </si>
  <si>
    <t>Still Life</t>
  </si>
  <si>
    <t>CPK114V</t>
  </si>
  <si>
    <t>CAK114LP</t>
  </si>
  <si>
    <t>CPK114X</t>
  </si>
  <si>
    <t>CAK114LPX</t>
  </si>
  <si>
    <t>CPK58V</t>
  </si>
  <si>
    <t>CAK058</t>
  </si>
  <si>
    <t>You With Air/Spa</t>
  </si>
  <si>
    <t>CPK69V</t>
  </si>
  <si>
    <t>CAK069</t>
  </si>
  <si>
    <t>Night In The Oce</t>
  </si>
  <si>
    <t>CPK72D</t>
  </si>
  <si>
    <t>CAK072CD</t>
  </si>
  <si>
    <t>Melt</t>
  </si>
  <si>
    <t>CPK72V</t>
  </si>
  <si>
    <t>CAK072</t>
  </si>
  <si>
    <t>CPK95D</t>
  </si>
  <si>
    <t>CAK95CD</t>
  </si>
  <si>
    <t>Breathing Statue</t>
  </si>
  <si>
    <t>CPK95V</t>
  </si>
  <si>
    <t>CAK95LP</t>
  </si>
  <si>
    <t>CPK95VX</t>
  </si>
  <si>
    <t>CAK95LPX</t>
  </si>
  <si>
    <t>LIMITED Breathin</t>
  </si>
  <si>
    <t>Cat. No.</t>
  </si>
  <si>
    <t>Title</t>
  </si>
  <si>
    <t>Format</t>
  </si>
  <si>
    <t>Amount</t>
  </si>
  <si>
    <t>Ex. Rate</t>
  </si>
  <si>
    <t>MEL share</t>
  </si>
  <si>
    <t>Label share</t>
  </si>
  <si>
    <t>CAK061LP</t>
  </si>
  <si>
    <t>Adventure</t>
  </si>
  <si>
    <t>Chaz Bundick meets The Mattson 2</t>
  </si>
  <si>
    <t>CAK037CD</t>
  </si>
  <si>
    <t>Dan Deacon</t>
  </si>
  <si>
    <t>Spiderman of the Rings</t>
  </si>
  <si>
    <t>CAK091LP</t>
  </si>
  <si>
    <t>Dog Bite</t>
  </si>
  <si>
    <t>Gems</t>
  </si>
  <si>
    <t>Kill the One You Love</t>
  </si>
  <si>
    <t>Greys</t>
  </si>
  <si>
    <t>Les Sins</t>
  </si>
  <si>
    <t>Prince Rama</t>
  </si>
  <si>
    <t>LP (Ltd.)</t>
  </si>
  <si>
    <t>Sad13</t>
  </si>
  <si>
    <t>Skylar Spence</t>
  </si>
  <si>
    <t>CAK077CD</t>
  </si>
  <si>
    <t>Toro Y Moi</t>
  </si>
  <si>
    <t>Anything In Return</t>
  </si>
  <si>
    <t>CAK068LP</t>
  </si>
  <si>
    <t>What For?</t>
  </si>
  <si>
    <t>LP (color)</t>
  </si>
  <si>
    <t>Vinyl Williams</t>
  </si>
  <si>
    <t>CHI03LP</t>
  </si>
  <si>
    <t>2LP</t>
  </si>
  <si>
    <t>Young Magic</t>
  </si>
  <si>
    <t>Cat No</t>
  </si>
  <si>
    <t>Label</t>
  </si>
  <si>
    <t>Unit Cost</t>
  </si>
  <si>
    <t>Exchange Rate</t>
  </si>
  <si>
    <t xml:space="preserve">CHAZ BUNDICK MEETS THE MATTSON 2 </t>
  </si>
  <si>
    <t>STAR STUFF</t>
  </si>
  <si>
    <t>COMPANY RECORDS</t>
  </si>
  <si>
    <t xml:space="preserve">GREYS             </t>
  </si>
  <si>
    <t>OUTER HEAVEN</t>
  </si>
  <si>
    <t>CARPARK RECORDS</t>
  </si>
  <si>
    <t>INTROVERTED DANCEFLOOR</t>
  </si>
  <si>
    <t>LPMP3</t>
  </si>
  <si>
    <t>LES SINS AKA TORO Y</t>
  </si>
  <si>
    <t>MICHAEL</t>
  </si>
  <si>
    <t xml:space="preserve">PRINCE RAMA        </t>
  </si>
  <si>
    <t>XTREME NOW</t>
  </si>
  <si>
    <t xml:space="preserve">SAD13             </t>
  </si>
  <si>
    <t>SLUGGER</t>
  </si>
  <si>
    <t xml:space="preserve">SPEEDY ORTIZ    </t>
  </si>
  <si>
    <t>FOIL DEER/DELUXE</t>
  </si>
  <si>
    <t xml:space="preserve">TEEN              </t>
  </si>
  <si>
    <t>LOVE YES</t>
  </si>
  <si>
    <t xml:space="preserve">THE LINES       </t>
  </si>
  <si>
    <t>HULL DOWN</t>
  </si>
  <si>
    <t>ACUTE RECORDS</t>
  </si>
  <si>
    <t xml:space="preserve">TORO Y MOI       </t>
  </si>
  <si>
    <t>WHAT FOR/INCLUS MP3</t>
  </si>
  <si>
    <t xml:space="preserve">TORO Y MOI        </t>
  </si>
  <si>
    <t>WHAT FOR</t>
  </si>
  <si>
    <t>WHAT FOR/EDITION DELUXE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</si>
</sst>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-yy"/>
    <numFmt numFmtId="165" formatCode="dd/mm/yy"/>
  </numFmts>
  <fonts count="15">
    <font>
      <sz val="10"/>
      <name val="Arial"/>
      <family val="2"/>
    </font>
    <font>
      <sz val="10"/>
      <color indexed="8"/>
      <name val="Arial"/>
      <family val="2"/>
    </font>
    <font>
      <sz val="10"/>
      <name val="Century-Schoolbook"/>
      <family val="1"/>
    </font>
    <font>
      <sz val="12"/>
      <name val="Century-Schoolbook"/>
      <family val="1"/>
    </font>
    <font>
      <sz val="12"/>
      <name val="Century Schoolbook"/>
      <family val="1"/>
    </font>
    <font>
      <vertAlign val="superscript"/>
      <sz val="12"/>
      <name val="Century Schoolbook"/>
      <family val="1"/>
    </font>
    <font>
      <b/>
      <sz val="10"/>
      <name val="Century-Schoolbook"/>
      <family val="1"/>
    </font>
    <font>
      <b/>
      <sz val="36"/>
      <name val="Century-Schoolbook"/>
      <family val="1"/>
    </font>
    <font>
      <b/>
      <sz val="18"/>
      <name val="Century-Schoolbook"/>
      <family val="1"/>
    </font>
    <font>
      <b/>
      <sz val="12"/>
      <name val="Century-Schoolbook"/>
      <family val="1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4" fillId="0" borderId="0" applyNumberFormat="0" applyFill="0" applyBorder="0" applyProtection="0">
      <alignment vertical="top" wrapText="1"/>
    </xf>
  </cellStyleXfs>
  <cellXfs count="49">
    <xf numFmtId="0" fontId="0" fillId="0" borderId="0" xfId="0"/>
    <xf numFmtId="0" fontId="2" fillId="0" borderId="0" xfId="0" applyFont="1"/>
    <xf numFmtId="0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6" fillId="0" borderId="0" xfId="0" applyNumberFormat="1" applyFont="1" applyAlignment="1">
      <alignment horizontal="left"/>
    </xf>
    <xf numFmtId="2" fontId="6" fillId="0" borderId="0" xfId="0" applyNumberFormat="1" applyFont="1"/>
    <xf numFmtId="0" fontId="6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49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Fill="1"/>
    <xf numFmtId="0" fontId="3" fillId="0" borderId="1" xfId="0" applyFont="1" applyBorder="1"/>
    <xf numFmtId="0" fontId="3" fillId="0" borderId="1" xfId="0" applyNumberFormat="1" applyFont="1" applyBorder="1"/>
    <xf numFmtId="2" fontId="3" fillId="0" borderId="1" xfId="0" applyNumberFormat="1" applyFont="1" applyBorder="1"/>
    <xf numFmtId="0" fontId="8" fillId="0" borderId="2" xfId="0" applyFont="1" applyBorder="1"/>
    <xf numFmtId="0" fontId="8" fillId="0" borderId="2" xfId="0" applyNumberFormat="1" applyFont="1" applyBorder="1"/>
    <xf numFmtId="2" fontId="8" fillId="0" borderId="2" xfId="0" applyNumberFormat="1" applyFont="1" applyBorder="1"/>
    <xf numFmtId="0" fontId="6" fillId="0" borderId="0" xfId="0" applyNumberFormat="1" applyFont="1"/>
    <xf numFmtId="0" fontId="9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2" fontId="10" fillId="0" borderId="0" xfId="0" applyNumberFormat="1" applyFont="1" applyAlignment="1">
      <alignment horizontal="left"/>
    </xf>
    <xf numFmtId="0" fontId="11" fillId="0" borderId="2" xfId="0" applyFont="1" applyBorder="1" applyAlignment="1">
      <alignment horizontal="left"/>
    </xf>
    <xf numFmtId="2" fontId="0" fillId="0" borderId="0" xfId="0" applyNumberFormat="1"/>
    <xf numFmtId="165" fontId="0" fillId="0" borderId="0" xfId="0" applyNumberFormat="1"/>
    <xf numFmtId="2" fontId="11" fillId="0" borderId="0" xfId="0" applyNumberFormat="1" applyFont="1" applyAlignment="1">
      <alignment horizontal="left"/>
    </xf>
    <xf numFmtId="0" fontId="10" fillId="0" borderId="0" xfId="0" applyFont="1" applyFill="1" applyBorder="1" applyAlignment="1">
      <alignment horizontal="left"/>
    </xf>
    <xf numFmtId="2" fontId="10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2" fontId="11" fillId="0" borderId="0" xfId="0" applyNumberFormat="1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2" fontId="0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2" fontId="12" fillId="0" borderId="0" xfId="0" applyNumberFormat="1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49" fontId="11" fillId="0" borderId="0" xfId="0" applyNumberFormat="1" applyFont="1" applyBorder="1" applyAlignment="1">
      <alignment horizontal="left"/>
    </xf>
    <xf numFmtId="2" fontId="11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2" borderId="0" xfId="2" applyFont="1" applyFill="1" applyBorder="1" applyAlignment="1">
      <alignment horizontal="left" vertical="center" wrapText="1"/>
    </xf>
    <xf numFmtId="2" fontId="1" fillId="0" borderId="0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2" fontId="13" fillId="0" borderId="0" xfId="0" applyNumberFormat="1" applyFont="1" applyBorder="1" applyAlignment="1">
      <alignment horizontal="left"/>
    </xf>
    <xf numFmtId="2" fontId="11" fillId="0" borderId="3" xfId="0" applyNumberFormat="1" applyFont="1" applyBorder="1" applyAlignment="1">
      <alignment horizontal="left"/>
    </xf>
  </cellXfs>
  <cellStyles count="4">
    <cellStyle name="Excel Built-in Normal" xfId="3"/>
    <cellStyle name="Normal" xfId="0" builtinId="0"/>
    <cellStyle name="Normal 2" xfId="1"/>
    <cellStyle name="Normal_Feuil1" xfId="2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2088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5B3D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17375E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4"/>
  <sheetViews>
    <sheetView topLeftCell="A11" zoomScale="89" zoomScaleNormal="89" zoomScalePageLayoutView="89" workbookViewId="0">
      <selection activeCell="F43" sqref="F43"/>
    </sheetView>
  </sheetViews>
  <sheetFormatPr defaultColWidth="8.77734375" defaultRowHeight="13.2"/>
  <cols>
    <col min="1" max="1" width="7.44140625" style="1" customWidth="1"/>
    <col min="2" max="2" width="25.44140625" style="1" customWidth="1"/>
    <col min="3" max="3" width="8.44140625" style="2" customWidth="1"/>
    <col min="4" max="4" width="3.44140625" style="2" customWidth="1"/>
    <col min="5" max="5" width="8.109375" style="1" customWidth="1"/>
    <col min="6" max="6" width="3.109375" style="1" customWidth="1"/>
    <col min="7" max="7" width="28.109375" style="3" customWidth="1"/>
    <col min="8" max="16384" width="8.77734375" style="1"/>
  </cols>
  <sheetData>
    <row r="3" spans="2:9" ht="15.6">
      <c r="B3" s="4" t="s">
        <v>0</v>
      </c>
    </row>
    <row r="4" spans="2:9" ht="15.6">
      <c r="B4" s="4" t="s">
        <v>1</v>
      </c>
    </row>
    <row r="5" spans="2:9" ht="15.6">
      <c r="B5" s="4" t="s">
        <v>2</v>
      </c>
    </row>
    <row r="6" spans="2:9" ht="15.6">
      <c r="B6" s="4" t="s">
        <v>3</v>
      </c>
    </row>
    <row r="7" spans="2:9" ht="15.6">
      <c r="B7" s="4" t="s">
        <v>4</v>
      </c>
    </row>
    <row r="8" spans="2:9" ht="15.6">
      <c r="B8" s="4" t="s">
        <v>5</v>
      </c>
    </row>
    <row r="9" spans="2:9" ht="15.6">
      <c r="B9" s="4"/>
    </row>
    <row r="10" spans="2:9" ht="17.399999999999999">
      <c r="B10" s="5" t="s">
        <v>6</v>
      </c>
    </row>
    <row r="12" spans="2:9" s="6" customFormat="1" ht="45.6">
      <c r="B12" s="7" t="s">
        <v>7</v>
      </c>
      <c r="C12" s="8"/>
      <c r="D12" s="8"/>
      <c r="G12" s="9"/>
    </row>
    <row r="13" spans="2:9" s="6" customFormat="1">
      <c r="B13" s="10"/>
      <c r="C13" s="8"/>
      <c r="D13" s="8"/>
      <c r="G13" s="9"/>
    </row>
    <row r="14" spans="2:9" ht="15.6">
      <c r="B14" s="4" t="s">
        <v>8</v>
      </c>
      <c r="C14" s="11" t="s">
        <v>9</v>
      </c>
      <c r="D14" s="12"/>
      <c r="E14" s="4"/>
      <c r="F14" s="4"/>
      <c r="G14" s="13"/>
    </row>
    <row r="15" spans="2:9" ht="15.6">
      <c r="B15" s="4" t="s">
        <v>10</v>
      </c>
      <c r="C15" s="14" t="s">
        <v>11</v>
      </c>
      <c r="D15" s="15"/>
      <c r="E15" s="4"/>
      <c r="F15" s="4"/>
      <c r="G15" s="13"/>
    </row>
    <row r="16" spans="2:9" ht="15.6">
      <c r="B16" s="4" t="s">
        <v>12</v>
      </c>
      <c r="C16" s="12">
        <v>5</v>
      </c>
      <c r="D16" s="12"/>
      <c r="E16" s="4"/>
      <c r="F16" s="4"/>
      <c r="G16" s="13"/>
      <c r="I16"/>
    </row>
    <row r="17" spans="1:14" ht="15.6">
      <c r="B17" s="4"/>
      <c r="C17" s="12"/>
      <c r="D17" s="12"/>
      <c r="E17" s="4"/>
      <c r="F17" s="4"/>
      <c r="G17" s="13"/>
    </row>
    <row r="18" spans="1:14" ht="15.6">
      <c r="B18" s="4" t="s">
        <v>13</v>
      </c>
      <c r="C18" s="11"/>
      <c r="D18" s="11"/>
      <c r="E18" s="4"/>
      <c r="F18" s="4"/>
      <c r="G18" s="13"/>
      <c r="I18" s="16"/>
      <c r="J18" s="16"/>
      <c r="K18" s="16"/>
      <c r="L18" s="16"/>
      <c r="M18" s="16"/>
      <c r="N18" s="16"/>
    </row>
    <row r="19" spans="1:14" ht="15.6">
      <c r="B19" s="4" t="s">
        <v>14</v>
      </c>
      <c r="C19" s="11"/>
      <c r="D19" s="11"/>
      <c r="E19" s="4"/>
      <c r="F19" s="4" t="s">
        <v>15</v>
      </c>
      <c r="G19" s="13">
        <f>SUM('SRD sales'!AA180)</f>
        <v>454.9551642516426</v>
      </c>
      <c r="I19" s="16"/>
      <c r="J19" s="16"/>
      <c r="K19" s="16"/>
      <c r="L19" s="16"/>
      <c r="M19" s="16"/>
      <c r="N19" s="16"/>
    </row>
    <row r="20" spans="1:14" ht="15.6">
      <c r="B20" s="4" t="s">
        <v>16</v>
      </c>
      <c r="C20" s="11"/>
      <c r="D20" s="11"/>
      <c r="E20" s="4"/>
      <c r="F20" s="4" t="s">
        <v>15</v>
      </c>
      <c r="G20" s="13">
        <f>-G19/4</f>
        <v>-113.73879106291065</v>
      </c>
    </row>
    <row r="21" spans="1:14" ht="15.6">
      <c r="B21" s="4" t="s">
        <v>17</v>
      </c>
      <c r="C21" s="11"/>
      <c r="D21" s="11"/>
      <c r="E21" s="4"/>
      <c r="F21" s="4" t="s">
        <v>15</v>
      </c>
      <c r="G21" s="13">
        <f>SUM('Morr Music'!K29)</f>
        <v>48.964693415788368</v>
      </c>
    </row>
    <row r="22" spans="1:14" ht="15.6">
      <c r="B22" s="4" t="s">
        <v>18</v>
      </c>
      <c r="C22" s="11"/>
      <c r="D22" s="11"/>
      <c r="E22" s="4"/>
      <c r="F22" s="4" t="s">
        <v>15</v>
      </c>
      <c r="G22" s="13">
        <f>SUM(Labaleine!L22)</f>
        <v>-58.692872160131017</v>
      </c>
    </row>
    <row r="23" spans="1:14" ht="15.6">
      <c r="B23" s="4" t="s">
        <v>19</v>
      </c>
      <c r="C23" s="11"/>
      <c r="D23" s="11"/>
      <c r="E23" s="4"/>
      <c r="F23" s="4" t="s">
        <v>15</v>
      </c>
      <c r="G23" s="13" t="e">
        <f>SUM(#REF!)</f>
        <v>#REF!</v>
      </c>
    </row>
    <row r="24" spans="1:14" ht="15.6">
      <c r="B24" s="4" t="s">
        <v>20</v>
      </c>
      <c r="C24" s="11"/>
      <c r="D24" s="11"/>
      <c r="E24" s="4"/>
      <c r="F24" s="4" t="s">
        <v>15</v>
      </c>
      <c r="G24" s="13" t="e">
        <f>SUM(#REF!)</f>
        <v>#REF!</v>
      </c>
    </row>
    <row r="25" spans="1:14" ht="15.6">
      <c r="B25" s="4" t="s">
        <v>21</v>
      </c>
      <c r="C25" s="11"/>
      <c r="D25" s="11"/>
      <c r="E25" s="4"/>
      <c r="F25" s="4" t="s">
        <v>15</v>
      </c>
      <c r="G25" s="13" t="e">
        <f>SUM(#REF!)</f>
        <v>#REF!</v>
      </c>
    </row>
    <row r="26" spans="1:14" ht="15.6">
      <c r="B26" s="4" t="s">
        <v>22</v>
      </c>
      <c r="C26" s="11"/>
      <c r="D26" s="11"/>
      <c r="E26" s="4"/>
      <c r="F26" s="4" t="s">
        <v>15</v>
      </c>
      <c r="G26" s="13" t="e">
        <f>SUM(#REF!)</f>
        <v>#REF!</v>
      </c>
    </row>
    <row r="27" spans="1:14" ht="15.6">
      <c r="B27" s="4" t="s">
        <v>23</v>
      </c>
      <c r="C27" s="11"/>
      <c r="D27" s="11"/>
      <c r="E27" s="4"/>
      <c r="F27" s="4" t="s">
        <v>15</v>
      </c>
      <c r="G27" s="13">
        <v>0</v>
      </c>
    </row>
    <row r="28" spans="1:14" ht="15.6">
      <c r="B28" s="4" t="s">
        <v>24</v>
      </c>
      <c r="C28" s="11"/>
      <c r="D28" s="11"/>
      <c r="E28" s="4"/>
      <c r="F28" s="4" t="s">
        <v>15</v>
      </c>
      <c r="G28" s="13" t="e">
        <f>-SUM(#REF!)</f>
        <v>#REF!</v>
      </c>
    </row>
    <row r="29" spans="1:14" ht="15.6">
      <c r="B29" s="4" t="s">
        <v>25</v>
      </c>
      <c r="C29" s="11"/>
      <c r="D29" s="11"/>
      <c r="E29" s="4"/>
      <c r="F29" s="4" t="s">
        <v>15</v>
      </c>
      <c r="G29" s="13">
        <v>188.66</v>
      </c>
    </row>
    <row r="30" spans="1:14" ht="15.6">
      <c r="B30" s="17" t="s">
        <v>26</v>
      </c>
      <c r="C30" s="18"/>
      <c r="D30" s="18"/>
      <c r="E30" s="17"/>
      <c r="F30" s="17" t="s">
        <v>15</v>
      </c>
      <c r="G30" s="19" t="e">
        <f>SUM(G19:G29)</f>
        <v>#REF!</v>
      </c>
    </row>
    <row r="31" spans="1:14" s="4" customFormat="1" ht="22.8">
      <c r="A31" s="1"/>
      <c r="B31" s="20" t="s">
        <v>27</v>
      </c>
      <c r="C31" s="21"/>
      <c r="D31" s="21"/>
      <c r="E31" s="22"/>
      <c r="F31" s="20" t="s">
        <v>15</v>
      </c>
      <c r="G31" s="22" t="e">
        <f>SUM(G30)</f>
        <v>#REF!</v>
      </c>
    </row>
    <row r="32" spans="1:14" ht="15.6">
      <c r="A32" s="4"/>
      <c r="B32" s="6"/>
      <c r="C32" s="23"/>
      <c r="D32" s="23"/>
      <c r="E32" s="9"/>
      <c r="F32" s="6"/>
      <c r="G32" s="9"/>
    </row>
    <row r="33" spans="1:7" ht="15.6">
      <c r="B33" s="24" t="s">
        <v>28</v>
      </c>
      <c r="C33" s="11"/>
      <c r="D33" s="11"/>
      <c r="E33" s="4"/>
      <c r="F33" s="4"/>
      <c r="G33" s="4"/>
    </row>
    <row r="34" spans="1:7" ht="15.6">
      <c r="B34" s="4" t="s">
        <v>14</v>
      </c>
      <c r="C34" s="11"/>
      <c r="D34" s="11"/>
      <c r="E34" s="4"/>
      <c r="F34" s="4" t="s">
        <v>15</v>
      </c>
      <c r="G34" s="13">
        <f>SUM('SRD sales'!Z180)</f>
        <v>103.57483574835751</v>
      </c>
    </row>
    <row r="35" spans="1:7" ht="15.6">
      <c r="B35" s="4" t="s">
        <v>17</v>
      </c>
      <c r="C35" s="11"/>
      <c r="D35" s="11"/>
      <c r="E35" s="4"/>
      <c r="F35" s="4" t="s">
        <v>15</v>
      </c>
      <c r="G35" s="13">
        <f>SUM('Morr Music'!J29)</f>
        <v>33.455761223801638</v>
      </c>
    </row>
    <row r="36" spans="1:7" ht="15.6">
      <c r="B36" s="4" t="s">
        <v>29</v>
      </c>
      <c r="C36" s="11"/>
      <c r="D36" s="11"/>
      <c r="E36" s="4"/>
      <c r="F36" s="4" t="s">
        <v>15</v>
      </c>
      <c r="G36" s="13">
        <f>SUM(Labaleine!K22)</f>
        <v>24.62453009909099</v>
      </c>
    </row>
    <row r="37" spans="1:7" s="6" customFormat="1" ht="15.6">
      <c r="A37" s="1"/>
      <c r="B37" s="4" t="s">
        <v>19</v>
      </c>
      <c r="C37" s="11"/>
      <c r="D37" s="11"/>
      <c r="E37" s="4"/>
      <c r="F37" s="4" t="s">
        <v>15</v>
      </c>
      <c r="G37" s="13" t="e">
        <f>SUM(#REF!)</f>
        <v>#REF!</v>
      </c>
    </row>
    <row r="38" spans="1:7" s="6" customFormat="1" ht="15.6">
      <c r="A38" s="1"/>
      <c r="B38" s="4" t="s">
        <v>20</v>
      </c>
      <c r="C38" s="11"/>
      <c r="D38" s="11"/>
      <c r="E38" s="4"/>
      <c r="F38" s="4" t="s">
        <v>15</v>
      </c>
      <c r="G38" s="13" t="e">
        <f>SUM(#REF!)</f>
        <v>#REF!</v>
      </c>
    </row>
    <row r="39" spans="1:7" s="6" customFormat="1" ht="15.6">
      <c r="A39" s="1"/>
      <c r="B39" s="4" t="s">
        <v>21</v>
      </c>
      <c r="C39" s="11"/>
      <c r="D39" s="11"/>
      <c r="E39" s="4"/>
      <c r="F39" s="4" t="s">
        <v>15</v>
      </c>
      <c r="G39" s="13" t="e">
        <f>SUM(#REF!)</f>
        <v>#REF!</v>
      </c>
    </row>
    <row r="40" spans="1:7" ht="15.6">
      <c r="A40" s="6"/>
      <c r="B40" s="4" t="s">
        <v>22</v>
      </c>
      <c r="C40" s="11"/>
      <c r="D40" s="11"/>
      <c r="E40" s="4"/>
      <c r="F40" s="4" t="s">
        <v>15</v>
      </c>
      <c r="G40" s="13" t="e">
        <f>SUM(#REF!)</f>
        <v>#REF!</v>
      </c>
    </row>
    <row r="41" spans="1:7" ht="15.6">
      <c r="A41" s="6"/>
      <c r="B41" s="4" t="s">
        <v>30</v>
      </c>
      <c r="C41" s="11"/>
      <c r="D41" s="11"/>
      <c r="E41" s="4"/>
      <c r="F41" s="4" t="s">
        <v>15</v>
      </c>
      <c r="G41" s="13">
        <v>0</v>
      </c>
    </row>
    <row r="42" spans="1:7" ht="15.6">
      <c r="B42" s="4" t="s">
        <v>31</v>
      </c>
      <c r="C42" s="11"/>
      <c r="D42" s="11"/>
      <c r="E42" s="4"/>
      <c r="F42" s="4" t="s">
        <v>15</v>
      </c>
      <c r="G42" s="25" t="e">
        <f>SUM(G34:G41)</f>
        <v>#REF!</v>
      </c>
    </row>
    <row r="43" spans="1:7" ht="15.6">
      <c r="B43" s="4"/>
      <c r="C43" s="11"/>
      <c r="D43" s="11"/>
      <c r="E43" s="4"/>
      <c r="F43" s="4"/>
      <c r="G43" s="13"/>
    </row>
    <row r="44" spans="1:7" ht="15.6">
      <c r="B44" s="4"/>
      <c r="C44" s="11"/>
      <c r="D44" s="11"/>
      <c r="E44" s="4"/>
      <c r="F44" s="4"/>
      <c r="G44" s="13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V180"/>
  <sheetViews>
    <sheetView zoomScale="89" zoomScaleNormal="89" zoomScalePageLayoutView="89" workbookViewId="0">
      <pane ySplit="1" topLeftCell="A2" activePane="bottomLeft" state="frozen"/>
      <selection activeCell="S1" sqref="S1"/>
      <selection pane="bottomLeft" sqref="A1:XFD1048576"/>
    </sheetView>
  </sheetViews>
  <sheetFormatPr defaultColWidth="8.77734375" defaultRowHeight="13.2"/>
  <cols>
    <col min="1" max="1" width="8.77734375" style="26"/>
    <col min="2" max="2" width="13" style="26" customWidth="1"/>
    <col min="3" max="3" width="15.33203125" style="26" customWidth="1"/>
    <col min="4" max="4" width="22.77734375" style="26" customWidth="1"/>
    <col min="5" max="5" width="8" style="26" customWidth="1"/>
    <col min="6" max="6" width="13.6640625" style="27" customWidth="1"/>
    <col min="7" max="16384" width="8.77734375" style="26"/>
  </cols>
  <sheetData>
    <row r="1" spans="1:256" s="28" customFormat="1">
      <c r="B1" s="28" t="s">
        <v>32</v>
      </c>
      <c r="C1" s="28" t="s">
        <v>33</v>
      </c>
      <c r="D1" s="28" t="s">
        <v>34</v>
      </c>
      <c r="E1" s="28" t="s">
        <v>35</v>
      </c>
      <c r="F1" s="28" t="s">
        <v>36</v>
      </c>
      <c r="H1" s="28" t="s">
        <v>37</v>
      </c>
      <c r="I1" s="28" t="s">
        <v>38</v>
      </c>
      <c r="J1" s="28" t="s">
        <v>39</v>
      </c>
      <c r="K1" s="28" t="s">
        <v>40</v>
      </c>
      <c r="L1" s="28" t="s">
        <v>41</v>
      </c>
      <c r="M1" s="28" t="s">
        <v>42</v>
      </c>
      <c r="N1" s="28" t="s">
        <v>43</v>
      </c>
      <c r="O1" s="28" t="s">
        <v>44</v>
      </c>
      <c r="P1" s="28" t="s">
        <v>45</v>
      </c>
      <c r="Q1" s="28" t="s">
        <v>46</v>
      </c>
      <c r="R1" s="28" t="s">
        <v>41</v>
      </c>
      <c r="S1" s="28" t="s">
        <v>47</v>
      </c>
      <c r="T1" s="28" t="s">
        <v>48</v>
      </c>
      <c r="U1" s="28" t="s">
        <v>49</v>
      </c>
      <c r="V1" s="28" t="s">
        <v>50</v>
      </c>
      <c r="W1" s="28" t="s">
        <v>51</v>
      </c>
      <c r="X1" s="28" t="s">
        <v>52</v>
      </c>
      <c r="Y1" s="28" t="s">
        <v>53</v>
      </c>
      <c r="Z1" s="28" t="s">
        <v>54</v>
      </c>
      <c r="AA1" s="28" t="s">
        <v>55</v>
      </c>
    </row>
    <row r="2" spans="1:256" hidden="1">
      <c r="A2" t="s">
        <v>56</v>
      </c>
      <c r="B2" t="s">
        <v>57</v>
      </c>
      <c r="C2" t="s">
        <v>58</v>
      </c>
      <c r="D2" t="s">
        <v>59</v>
      </c>
      <c r="E2" t="s">
        <v>60</v>
      </c>
      <c r="F2" t="s">
        <v>61</v>
      </c>
      <c r="G2" t="s">
        <v>62</v>
      </c>
      <c r="H2">
        <v>0.99</v>
      </c>
      <c r="I2">
        <v>0.99</v>
      </c>
      <c r="J2"/>
      <c r="K2">
        <v>0</v>
      </c>
      <c r="L2">
        <v>0</v>
      </c>
      <c r="M2">
        <v>0</v>
      </c>
      <c r="N2">
        <v>366</v>
      </c>
      <c r="O2"/>
      <c r="P2">
        <v>0</v>
      </c>
      <c r="Q2">
        <v>164</v>
      </c>
      <c r="R2">
        <v>58</v>
      </c>
      <c r="S2">
        <v>13</v>
      </c>
      <c r="T2">
        <v>0</v>
      </c>
      <c r="U2">
        <v>131</v>
      </c>
      <c r="V2">
        <v>84</v>
      </c>
      <c r="W2" t="s">
        <v>63</v>
      </c>
      <c r="X2">
        <v>46</v>
      </c>
      <c r="Y2"/>
      <c r="Z2" s="29">
        <f t="shared" ref="Z2:Z24" si="0">Y2/5.5555</f>
        <v>0</v>
      </c>
      <c r="AA2" s="29">
        <f t="shared" ref="AA2:AA33" si="1">Y2-Z2</f>
        <v>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idden="1">
      <c r="A3" t="s">
        <v>56</v>
      </c>
      <c r="B3" t="s">
        <v>57</v>
      </c>
      <c r="C3" t="s">
        <v>64</v>
      </c>
      <c r="D3" t="s">
        <v>65</v>
      </c>
      <c r="E3" t="s">
        <v>60</v>
      </c>
      <c r="F3" t="s">
        <v>61</v>
      </c>
      <c r="G3" t="s">
        <v>66</v>
      </c>
      <c r="H3">
        <v>8.9499999999999993</v>
      </c>
      <c r="I3">
        <v>8.9499999999999993</v>
      </c>
      <c r="J3"/>
      <c r="K3">
        <v>0</v>
      </c>
      <c r="L3">
        <v>0</v>
      </c>
      <c r="M3">
        <v>0</v>
      </c>
      <c r="N3">
        <v>88</v>
      </c>
      <c r="O3"/>
      <c r="P3">
        <v>0</v>
      </c>
      <c r="Q3">
        <v>74</v>
      </c>
      <c r="R3">
        <v>1</v>
      </c>
      <c r="S3">
        <v>1</v>
      </c>
      <c r="T3">
        <v>0</v>
      </c>
      <c r="U3">
        <v>12</v>
      </c>
      <c r="V3">
        <v>7</v>
      </c>
      <c r="W3" t="s">
        <v>63</v>
      </c>
      <c r="X3">
        <v>5</v>
      </c>
      <c r="Y3"/>
      <c r="Z3" s="29">
        <f t="shared" si="0"/>
        <v>0</v>
      </c>
      <c r="AA3" s="29">
        <f t="shared" si="1"/>
        <v>0</v>
      </c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idden="1">
      <c r="A4" t="s">
        <v>56</v>
      </c>
      <c r="B4" t="s">
        <v>57</v>
      </c>
      <c r="C4" t="s">
        <v>67</v>
      </c>
      <c r="D4" t="s">
        <v>68</v>
      </c>
      <c r="E4" t="s">
        <v>60</v>
      </c>
      <c r="F4" t="s">
        <v>69</v>
      </c>
      <c r="G4" t="s">
        <v>66</v>
      </c>
      <c r="H4">
        <v>8.9499999999999993</v>
      </c>
      <c r="I4">
        <v>8.9499999999999993</v>
      </c>
      <c r="J4"/>
      <c r="K4">
        <v>0</v>
      </c>
      <c r="L4">
        <v>0</v>
      </c>
      <c r="M4">
        <v>0</v>
      </c>
      <c r="N4">
        <v>41</v>
      </c>
      <c r="O4"/>
      <c r="P4">
        <v>0</v>
      </c>
      <c r="Q4">
        <v>19</v>
      </c>
      <c r="R4">
        <v>0</v>
      </c>
      <c r="S4">
        <v>0</v>
      </c>
      <c r="T4">
        <v>0</v>
      </c>
      <c r="U4">
        <v>22</v>
      </c>
      <c r="V4">
        <v>9</v>
      </c>
      <c r="W4" t="s">
        <v>63</v>
      </c>
      <c r="X4">
        <v>13</v>
      </c>
      <c r="Y4"/>
      <c r="Z4" s="29">
        <f t="shared" si="0"/>
        <v>0</v>
      </c>
      <c r="AA4" s="29">
        <f t="shared" si="1"/>
        <v>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idden="1">
      <c r="A5" t="s">
        <v>56</v>
      </c>
      <c r="B5" t="s">
        <v>70</v>
      </c>
      <c r="C5" t="s">
        <v>71</v>
      </c>
      <c r="D5" t="s">
        <v>72</v>
      </c>
      <c r="E5" t="s">
        <v>73</v>
      </c>
      <c r="F5" t="s">
        <v>74</v>
      </c>
      <c r="G5" t="s">
        <v>62</v>
      </c>
      <c r="H5">
        <v>4.75</v>
      </c>
      <c r="I5">
        <v>4.75</v>
      </c>
      <c r="J5"/>
      <c r="K5">
        <v>0</v>
      </c>
      <c r="L5">
        <v>0</v>
      </c>
      <c r="M5">
        <v>1</v>
      </c>
      <c r="N5">
        <v>1019</v>
      </c>
      <c r="O5"/>
      <c r="P5">
        <v>0</v>
      </c>
      <c r="Q5">
        <v>922</v>
      </c>
      <c r="R5">
        <v>10</v>
      </c>
      <c r="S5">
        <v>19</v>
      </c>
      <c r="T5">
        <v>0</v>
      </c>
      <c r="U5">
        <v>68</v>
      </c>
      <c r="V5">
        <v>64</v>
      </c>
      <c r="W5" t="s">
        <v>63</v>
      </c>
      <c r="X5">
        <v>-1</v>
      </c>
      <c r="Y5">
        <v>3.51</v>
      </c>
      <c r="Z5" s="29">
        <f t="shared" si="0"/>
        <v>0.63180631806318055</v>
      </c>
      <c r="AA5" s="29">
        <f t="shared" si="1"/>
        <v>2.8781936819368195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idden="1">
      <c r="A6" t="s">
        <v>56</v>
      </c>
      <c r="B6" t="s">
        <v>70</v>
      </c>
      <c r="C6" t="s">
        <v>75</v>
      </c>
      <c r="D6" t="s">
        <v>76</v>
      </c>
      <c r="E6" t="s">
        <v>73</v>
      </c>
      <c r="F6" t="s">
        <v>74</v>
      </c>
      <c r="G6" t="s">
        <v>66</v>
      </c>
      <c r="H6">
        <v>8.9499999999999993</v>
      </c>
      <c r="I6">
        <v>8.9499999999999993</v>
      </c>
      <c r="J6"/>
      <c r="K6">
        <v>0</v>
      </c>
      <c r="L6">
        <v>0</v>
      </c>
      <c r="M6">
        <v>2</v>
      </c>
      <c r="N6">
        <v>366</v>
      </c>
      <c r="O6"/>
      <c r="P6">
        <v>0</v>
      </c>
      <c r="Q6">
        <v>351</v>
      </c>
      <c r="R6">
        <v>0</v>
      </c>
      <c r="S6">
        <v>0</v>
      </c>
      <c r="T6">
        <v>0</v>
      </c>
      <c r="U6">
        <v>15</v>
      </c>
      <c r="V6">
        <v>7</v>
      </c>
      <c r="W6" t="s">
        <v>63</v>
      </c>
      <c r="X6">
        <v>1</v>
      </c>
      <c r="Y6">
        <v>12.59</v>
      </c>
      <c r="Z6" s="29">
        <f t="shared" si="0"/>
        <v>2.2662226622266219</v>
      </c>
      <c r="AA6" s="29">
        <f t="shared" si="1"/>
        <v>10.323777337773379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idden="1">
      <c r="A7" t="s">
        <v>56</v>
      </c>
      <c r="B7" t="s">
        <v>70</v>
      </c>
      <c r="C7" t="s">
        <v>77</v>
      </c>
      <c r="D7" t="s">
        <v>78</v>
      </c>
      <c r="E7" t="s">
        <v>73</v>
      </c>
      <c r="F7" t="s">
        <v>79</v>
      </c>
      <c r="G7" t="s">
        <v>62</v>
      </c>
      <c r="H7">
        <v>4.75</v>
      </c>
      <c r="I7">
        <v>4.75</v>
      </c>
      <c r="J7"/>
      <c r="K7">
        <v>0</v>
      </c>
      <c r="L7">
        <v>0</v>
      </c>
      <c r="M7">
        <v>0</v>
      </c>
      <c r="N7">
        <v>633</v>
      </c>
      <c r="O7"/>
      <c r="P7">
        <v>0</v>
      </c>
      <c r="Q7">
        <v>590</v>
      </c>
      <c r="R7">
        <v>33</v>
      </c>
      <c r="S7">
        <v>15</v>
      </c>
      <c r="T7">
        <v>0</v>
      </c>
      <c r="U7">
        <v>-5</v>
      </c>
      <c r="V7">
        <v>0</v>
      </c>
      <c r="W7" t="s">
        <v>63</v>
      </c>
      <c r="X7">
        <v>-5</v>
      </c>
      <c r="Y7"/>
      <c r="Z7" s="29">
        <f t="shared" si="0"/>
        <v>0</v>
      </c>
      <c r="AA7" s="29">
        <f t="shared" si="1"/>
        <v>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idden="1">
      <c r="A8" t="s">
        <v>56</v>
      </c>
      <c r="B8" t="s">
        <v>70</v>
      </c>
      <c r="C8" t="s">
        <v>80</v>
      </c>
      <c r="D8" t="s">
        <v>81</v>
      </c>
      <c r="E8" t="s">
        <v>73</v>
      </c>
      <c r="F8" t="s">
        <v>79</v>
      </c>
      <c r="G8" t="s">
        <v>82</v>
      </c>
      <c r="H8">
        <v>9.9499999999999993</v>
      </c>
      <c r="I8">
        <v>9.9499999999999993</v>
      </c>
      <c r="J8"/>
      <c r="K8">
        <v>0</v>
      </c>
      <c r="L8">
        <v>0</v>
      </c>
      <c r="M8">
        <v>2</v>
      </c>
      <c r="N8">
        <v>256</v>
      </c>
      <c r="O8"/>
      <c r="P8">
        <v>0</v>
      </c>
      <c r="Q8">
        <v>242</v>
      </c>
      <c r="R8">
        <v>1</v>
      </c>
      <c r="S8">
        <v>0</v>
      </c>
      <c r="T8">
        <v>0</v>
      </c>
      <c r="U8">
        <v>13</v>
      </c>
      <c r="V8">
        <v>0</v>
      </c>
      <c r="W8" t="s">
        <v>63</v>
      </c>
      <c r="X8"/>
      <c r="Y8">
        <v>13.3</v>
      </c>
      <c r="Z8" s="29">
        <f t="shared" si="0"/>
        <v>2.3940239402394026</v>
      </c>
      <c r="AA8" s="29">
        <f t="shared" si="1"/>
        <v>10.905976059760597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idden="1">
      <c r="A9" t="s">
        <v>56</v>
      </c>
      <c r="B9" t="s">
        <v>70</v>
      </c>
      <c r="C9" t="s">
        <v>83</v>
      </c>
      <c r="D9" t="s">
        <v>84</v>
      </c>
      <c r="E9" t="s">
        <v>73</v>
      </c>
      <c r="F9" t="s">
        <v>85</v>
      </c>
      <c r="G9" t="s">
        <v>62</v>
      </c>
      <c r="H9">
        <v>4.75</v>
      </c>
      <c r="I9">
        <v>4.75</v>
      </c>
      <c r="J9"/>
      <c r="K9">
        <v>0</v>
      </c>
      <c r="L9">
        <v>0</v>
      </c>
      <c r="M9">
        <v>0</v>
      </c>
      <c r="N9">
        <v>797</v>
      </c>
      <c r="O9"/>
      <c r="P9">
        <v>0</v>
      </c>
      <c r="Q9">
        <v>699</v>
      </c>
      <c r="R9">
        <v>9</v>
      </c>
      <c r="S9">
        <v>20</v>
      </c>
      <c r="T9">
        <v>0</v>
      </c>
      <c r="U9">
        <v>69</v>
      </c>
      <c r="V9">
        <v>57</v>
      </c>
      <c r="W9" t="s">
        <v>63</v>
      </c>
      <c r="X9">
        <v>8</v>
      </c>
      <c r="Y9"/>
      <c r="Z9" s="29">
        <f t="shared" si="0"/>
        <v>0</v>
      </c>
      <c r="AA9" s="29">
        <f t="shared" si="1"/>
        <v>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idden="1">
      <c r="A10" t="s">
        <v>56</v>
      </c>
      <c r="B10" t="s">
        <v>70</v>
      </c>
      <c r="C10" t="s">
        <v>86</v>
      </c>
      <c r="D10" t="s">
        <v>87</v>
      </c>
      <c r="E10" t="s">
        <v>73</v>
      </c>
      <c r="F10" t="s">
        <v>85</v>
      </c>
      <c r="G10" t="s">
        <v>66</v>
      </c>
      <c r="H10">
        <v>8.9499999999999993</v>
      </c>
      <c r="I10">
        <v>8.9499999999999993</v>
      </c>
      <c r="J10"/>
      <c r="K10">
        <v>0</v>
      </c>
      <c r="L10">
        <v>0</v>
      </c>
      <c r="M10">
        <v>1</v>
      </c>
      <c r="N10">
        <v>341</v>
      </c>
      <c r="O10"/>
      <c r="P10">
        <v>0</v>
      </c>
      <c r="Q10">
        <v>323</v>
      </c>
      <c r="R10">
        <v>0</v>
      </c>
      <c r="S10">
        <v>0</v>
      </c>
      <c r="T10">
        <v>0</v>
      </c>
      <c r="U10">
        <v>18</v>
      </c>
      <c r="V10">
        <v>10</v>
      </c>
      <c r="W10" t="s">
        <v>63</v>
      </c>
      <c r="X10">
        <v>4</v>
      </c>
      <c r="Y10">
        <v>5.98</v>
      </c>
      <c r="Z10" s="29">
        <f t="shared" si="0"/>
        <v>1.076410764107641</v>
      </c>
      <c r="AA10" s="29">
        <f t="shared" si="1"/>
        <v>4.9035892358923592</v>
      </c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idden="1">
      <c r="A11" t="s">
        <v>56</v>
      </c>
      <c r="B11" t="s">
        <v>70</v>
      </c>
      <c r="C11" t="s">
        <v>88</v>
      </c>
      <c r="D11" t="s">
        <v>89</v>
      </c>
      <c r="E11" t="s">
        <v>90</v>
      </c>
      <c r="F11" t="s">
        <v>91</v>
      </c>
      <c r="G11" t="s">
        <v>62</v>
      </c>
      <c r="H11">
        <v>1.8</v>
      </c>
      <c r="I11">
        <v>1.8</v>
      </c>
      <c r="J11"/>
      <c r="K11">
        <v>0</v>
      </c>
      <c r="L11">
        <v>0</v>
      </c>
      <c r="M11">
        <v>0</v>
      </c>
      <c r="N11">
        <v>2133</v>
      </c>
      <c r="O11"/>
      <c r="P11">
        <v>0</v>
      </c>
      <c r="Q11">
        <v>1754</v>
      </c>
      <c r="R11">
        <v>30</v>
      </c>
      <c r="S11">
        <v>117</v>
      </c>
      <c r="T11">
        <v>0</v>
      </c>
      <c r="U11">
        <v>232</v>
      </c>
      <c r="V11">
        <v>95</v>
      </c>
      <c r="W11" t="s">
        <v>63</v>
      </c>
      <c r="X11">
        <v>132</v>
      </c>
      <c r="Y11"/>
      <c r="Z11" s="29">
        <f t="shared" si="0"/>
        <v>0</v>
      </c>
      <c r="AA11" s="29">
        <f t="shared" si="1"/>
        <v>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idden="1">
      <c r="A12" t="s">
        <v>56</v>
      </c>
      <c r="B12" t="s">
        <v>70</v>
      </c>
      <c r="C12" t="s">
        <v>92</v>
      </c>
      <c r="D12" t="s">
        <v>93</v>
      </c>
      <c r="E12" t="s">
        <v>90</v>
      </c>
      <c r="F12" t="s">
        <v>91</v>
      </c>
      <c r="G12" t="s">
        <v>66</v>
      </c>
      <c r="H12">
        <v>8.9499999999999993</v>
      </c>
      <c r="I12">
        <v>8.9499999999999993</v>
      </c>
      <c r="J12"/>
      <c r="K12">
        <v>0</v>
      </c>
      <c r="L12">
        <v>0</v>
      </c>
      <c r="M12">
        <v>0</v>
      </c>
      <c r="N12">
        <v>691</v>
      </c>
      <c r="O12"/>
      <c r="P12">
        <v>0</v>
      </c>
      <c r="Q12">
        <v>616</v>
      </c>
      <c r="R12">
        <v>2</v>
      </c>
      <c r="S12">
        <v>4</v>
      </c>
      <c r="T12">
        <v>0</v>
      </c>
      <c r="U12">
        <v>69</v>
      </c>
      <c r="V12">
        <v>33</v>
      </c>
      <c r="W12" t="s">
        <v>63</v>
      </c>
      <c r="X12">
        <v>34</v>
      </c>
      <c r="Y12"/>
      <c r="Z12" s="29">
        <f t="shared" si="0"/>
        <v>0</v>
      </c>
      <c r="AA12" s="29">
        <f t="shared" si="1"/>
        <v>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idden="1">
      <c r="A13" t="s">
        <v>56</v>
      </c>
      <c r="B13" t="s">
        <v>70</v>
      </c>
      <c r="C13" t="s">
        <v>94</v>
      </c>
      <c r="D13" t="s">
        <v>95</v>
      </c>
      <c r="E13" t="s">
        <v>96</v>
      </c>
      <c r="F13" t="s">
        <v>97</v>
      </c>
      <c r="G13" t="s">
        <v>62</v>
      </c>
      <c r="H13">
        <v>7.95</v>
      </c>
      <c r="I13">
        <v>7.95</v>
      </c>
      <c r="J13"/>
      <c r="K13">
        <v>0</v>
      </c>
      <c r="L13">
        <v>0</v>
      </c>
      <c r="M13">
        <v>0</v>
      </c>
      <c r="N13">
        <v>253</v>
      </c>
      <c r="O13"/>
      <c r="P13">
        <v>0</v>
      </c>
      <c r="Q13">
        <v>102</v>
      </c>
      <c r="R13">
        <v>2</v>
      </c>
      <c r="S13">
        <v>7</v>
      </c>
      <c r="T13">
        <v>0</v>
      </c>
      <c r="U13">
        <v>142</v>
      </c>
      <c r="V13">
        <v>118</v>
      </c>
      <c r="W13" t="s">
        <v>63</v>
      </c>
      <c r="X13">
        <v>23</v>
      </c>
      <c r="Y13"/>
      <c r="Z13" s="29">
        <f t="shared" si="0"/>
        <v>0</v>
      </c>
      <c r="AA13" s="29">
        <f t="shared" si="1"/>
        <v>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idden="1">
      <c r="A14" t="s">
        <v>56</v>
      </c>
      <c r="B14" t="s">
        <v>57</v>
      </c>
      <c r="C14" t="s">
        <v>98</v>
      </c>
      <c r="D14" t="s">
        <v>99</v>
      </c>
      <c r="E14" t="s">
        <v>100</v>
      </c>
      <c r="F14" t="s">
        <v>101</v>
      </c>
      <c r="G14" t="s">
        <v>62</v>
      </c>
      <c r="H14">
        <v>7.95</v>
      </c>
      <c r="I14">
        <v>7.95</v>
      </c>
      <c r="J14"/>
      <c r="K14">
        <v>0</v>
      </c>
      <c r="L14">
        <v>0</v>
      </c>
      <c r="M14">
        <v>0</v>
      </c>
      <c r="N14">
        <v>120</v>
      </c>
      <c r="O14"/>
      <c r="P14">
        <v>0</v>
      </c>
      <c r="Q14">
        <v>105</v>
      </c>
      <c r="R14">
        <v>1</v>
      </c>
      <c r="S14">
        <v>0</v>
      </c>
      <c r="T14">
        <v>0</v>
      </c>
      <c r="U14">
        <v>14</v>
      </c>
      <c r="V14">
        <v>0</v>
      </c>
      <c r="W14" t="s">
        <v>102</v>
      </c>
      <c r="X14"/>
      <c r="Y14"/>
      <c r="Z14" s="29">
        <f t="shared" si="0"/>
        <v>0</v>
      </c>
      <c r="AA14" s="29">
        <f t="shared" si="1"/>
        <v>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idden="1">
      <c r="A15" t="s">
        <v>56</v>
      </c>
      <c r="B15" t="s">
        <v>57</v>
      </c>
      <c r="C15" t="s">
        <v>103</v>
      </c>
      <c r="D15" t="s">
        <v>104</v>
      </c>
      <c r="E15" t="s">
        <v>105</v>
      </c>
      <c r="F15" t="s">
        <v>106</v>
      </c>
      <c r="G15" t="s">
        <v>66</v>
      </c>
      <c r="H15">
        <v>8.9499999999999993</v>
      </c>
      <c r="I15">
        <v>8.9499999999999993</v>
      </c>
      <c r="J15"/>
      <c r="K15">
        <v>0</v>
      </c>
      <c r="L15">
        <v>0</v>
      </c>
      <c r="M15">
        <v>0</v>
      </c>
      <c r="N15">
        <v>90</v>
      </c>
      <c r="O15"/>
      <c r="P15">
        <v>0</v>
      </c>
      <c r="Q15">
        <v>11</v>
      </c>
      <c r="R15">
        <v>1</v>
      </c>
      <c r="S15">
        <v>0</v>
      </c>
      <c r="T15">
        <v>0</v>
      </c>
      <c r="U15">
        <v>78</v>
      </c>
      <c r="V15">
        <v>64</v>
      </c>
      <c r="W15" t="s">
        <v>63</v>
      </c>
      <c r="X15">
        <v>14</v>
      </c>
      <c r="Y15"/>
      <c r="Z15" s="29">
        <f t="shared" si="0"/>
        <v>0</v>
      </c>
      <c r="AA15" s="29">
        <f t="shared" si="1"/>
        <v>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idden="1">
      <c r="A16" t="s">
        <v>56</v>
      </c>
      <c r="B16" t="s">
        <v>70</v>
      </c>
      <c r="C16" t="s">
        <v>107</v>
      </c>
      <c r="D16" t="s">
        <v>108</v>
      </c>
      <c r="E16" t="s">
        <v>109</v>
      </c>
      <c r="F16" t="s">
        <v>110</v>
      </c>
      <c r="G16">
        <v>12</v>
      </c>
      <c r="H16">
        <v>2.9</v>
      </c>
      <c r="I16">
        <v>2.9</v>
      </c>
      <c r="J16"/>
      <c r="K16">
        <v>0</v>
      </c>
      <c r="L16">
        <v>0</v>
      </c>
      <c r="M16">
        <v>0</v>
      </c>
      <c r="N16">
        <v>150</v>
      </c>
      <c r="O16"/>
      <c r="P16">
        <v>0</v>
      </c>
      <c r="Q16">
        <v>156</v>
      </c>
      <c r="R16">
        <v>2</v>
      </c>
      <c r="S16">
        <v>0</v>
      </c>
      <c r="T16">
        <v>0</v>
      </c>
      <c r="U16">
        <v>-8</v>
      </c>
      <c r="V16">
        <v>0</v>
      </c>
      <c r="W16" t="s">
        <v>102</v>
      </c>
      <c r="X16">
        <v>-7</v>
      </c>
      <c r="Y16"/>
      <c r="Z16" s="29">
        <f t="shared" si="0"/>
        <v>0</v>
      </c>
      <c r="AA16" s="29">
        <f t="shared" si="1"/>
        <v>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idden="1">
      <c r="A17" t="s">
        <v>56</v>
      </c>
      <c r="B17" t="s">
        <v>70</v>
      </c>
      <c r="C17" t="s">
        <v>111</v>
      </c>
      <c r="D17" t="s">
        <v>112</v>
      </c>
      <c r="E17" t="s">
        <v>109</v>
      </c>
      <c r="F17" t="s">
        <v>113</v>
      </c>
      <c r="G17" t="s">
        <v>62</v>
      </c>
      <c r="H17">
        <v>7.95</v>
      </c>
      <c r="I17">
        <v>7.95</v>
      </c>
      <c r="J17"/>
      <c r="K17">
        <v>0</v>
      </c>
      <c r="L17">
        <v>0</v>
      </c>
      <c r="M17">
        <v>0</v>
      </c>
      <c r="N17">
        <v>1018</v>
      </c>
      <c r="O17"/>
      <c r="P17">
        <v>0</v>
      </c>
      <c r="Q17">
        <v>771</v>
      </c>
      <c r="R17">
        <v>4</v>
      </c>
      <c r="S17">
        <v>28</v>
      </c>
      <c r="T17">
        <v>0</v>
      </c>
      <c r="U17">
        <v>215</v>
      </c>
      <c r="V17">
        <v>67</v>
      </c>
      <c r="W17" t="s">
        <v>63</v>
      </c>
      <c r="X17">
        <v>148</v>
      </c>
      <c r="Y17"/>
      <c r="Z17" s="29">
        <f t="shared" si="0"/>
        <v>0</v>
      </c>
      <c r="AA17" s="29">
        <f t="shared" si="1"/>
        <v>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idden="1">
      <c r="A18" t="s">
        <v>56</v>
      </c>
      <c r="B18" t="s">
        <v>70</v>
      </c>
      <c r="C18" t="s">
        <v>114</v>
      </c>
      <c r="D18" t="s">
        <v>115</v>
      </c>
      <c r="E18" t="s">
        <v>109</v>
      </c>
      <c r="F18" t="s">
        <v>116</v>
      </c>
      <c r="G18" t="s">
        <v>62</v>
      </c>
      <c r="H18">
        <v>6.95</v>
      </c>
      <c r="I18">
        <v>6.95</v>
      </c>
      <c r="J18"/>
      <c r="K18">
        <v>0</v>
      </c>
      <c r="L18">
        <v>0</v>
      </c>
      <c r="M18">
        <v>0</v>
      </c>
      <c r="N18">
        <v>1372</v>
      </c>
      <c r="O18"/>
      <c r="P18">
        <v>0</v>
      </c>
      <c r="Q18">
        <v>980</v>
      </c>
      <c r="R18">
        <v>49</v>
      </c>
      <c r="S18">
        <v>35</v>
      </c>
      <c r="T18">
        <v>0</v>
      </c>
      <c r="U18">
        <v>308</v>
      </c>
      <c r="V18">
        <v>79</v>
      </c>
      <c r="W18" t="s">
        <v>63</v>
      </c>
      <c r="X18">
        <v>228</v>
      </c>
      <c r="Y18"/>
      <c r="Z18" s="29">
        <f t="shared" si="0"/>
        <v>0</v>
      </c>
      <c r="AA18" s="29">
        <f t="shared" si="1"/>
        <v>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idden="1">
      <c r="A19" t="s">
        <v>56</v>
      </c>
      <c r="B19" t="s">
        <v>70</v>
      </c>
      <c r="C19" t="s">
        <v>117</v>
      </c>
      <c r="D19" t="s">
        <v>118</v>
      </c>
      <c r="E19" t="s">
        <v>109</v>
      </c>
      <c r="F19" t="s">
        <v>116</v>
      </c>
      <c r="G19" t="s">
        <v>82</v>
      </c>
      <c r="H19">
        <v>7.95</v>
      </c>
      <c r="I19">
        <v>7.95</v>
      </c>
      <c r="J19"/>
      <c r="K19">
        <v>0</v>
      </c>
      <c r="L19">
        <v>0</v>
      </c>
      <c r="M19">
        <v>0</v>
      </c>
      <c r="N19">
        <v>411</v>
      </c>
      <c r="O19"/>
      <c r="P19">
        <v>0</v>
      </c>
      <c r="Q19">
        <v>306</v>
      </c>
      <c r="R19">
        <v>2</v>
      </c>
      <c r="S19">
        <v>13</v>
      </c>
      <c r="T19">
        <v>0</v>
      </c>
      <c r="U19">
        <v>90</v>
      </c>
      <c r="V19">
        <v>8</v>
      </c>
      <c r="W19" t="s">
        <v>63</v>
      </c>
      <c r="X19">
        <v>82</v>
      </c>
      <c r="Y19"/>
      <c r="Z19" s="29">
        <f t="shared" si="0"/>
        <v>0</v>
      </c>
      <c r="AA19" s="29">
        <f t="shared" si="1"/>
        <v>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idden="1">
      <c r="A20" t="s">
        <v>56</v>
      </c>
      <c r="B20" t="s">
        <v>57</v>
      </c>
      <c r="C20" t="s">
        <v>119</v>
      </c>
      <c r="D20" t="s">
        <v>120</v>
      </c>
      <c r="E20" t="s">
        <v>121</v>
      </c>
      <c r="F20" t="s">
        <v>122</v>
      </c>
      <c r="G20" t="s">
        <v>62</v>
      </c>
      <c r="H20">
        <v>6.95</v>
      </c>
      <c r="I20">
        <v>6.95</v>
      </c>
      <c r="J20"/>
      <c r="K20">
        <v>0</v>
      </c>
      <c r="L20">
        <v>0</v>
      </c>
      <c r="M20">
        <v>0</v>
      </c>
      <c r="N20">
        <v>833</v>
      </c>
      <c r="O20"/>
      <c r="P20">
        <v>0</v>
      </c>
      <c r="Q20">
        <v>579</v>
      </c>
      <c r="R20">
        <v>7</v>
      </c>
      <c r="S20">
        <v>36</v>
      </c>
      <c r="T20">
        <v>0</v>
      </c>
      <c r="U20">
        <v>211</v>
      </c>
      <c r="V20">
        <v>188</v>
      </c>
      <c r="W20" t="s">
        <v>63</v>
      </c>
      <c r="X20">
        <v>23</v>
      </c>
      <c r="Y20"/>
      <c r="Z20" s="29">
        <f t="shared" si="0"/>
        <v>0</v>
      </c>
      <c r="AA20" s="29">
        <f t="shared" si="1"/>
        <v>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idden="1">
      <c r="A21" t="s">
        <v>56</v>
      </c>
      <c r="B21" t="s">
        <v>57</v>
      </c>
      <c r="C21" t="s">
        <v>123</v>
      </c>
      <c r="D21" t="s">
        <v>124</v>
      </c>
      <c r="E21" t="s">
        <v>121</v>
      </c>
      <c r="F21" t="s">
        <v>122</v>
      </c>
      <c r="G21" t="s">
        <v>66</v>
      </c>
      <c r="H21">
        <v>8.9499999999999993</v>
      </c>
      <c r="I21">
        <v>8.9499999999999993</v>
      </c>
      <c r="J21"/>
      <c r="K21">
        <v>0</v>
      </c>
      <c r="L21">
        <v>0</v>
      </c>
      <c r="M21">
        <v>0</v>
      </c>
      <c r="N21">
        <v>124</v>
      </c>
      <c r="O21"/>
      <c r="P21">
        <v>0</v>
      </c>
      <c r="Q21">
        <v>107</v>
      </c>
      <c r="R21">
        <v>1</v>
      </c>
      <c r="S21">
        <v>0</v>
      </c>
      <c r="T21">
        <v>0</v>
      </c>
      <c r="U21">
        <v>16</v>
      </c>
      <c r="V21">
        <v>4</v>
      </c>
      <c r="W21" t="s">
        <v>63</v>
      </c>
      <c r="X21">
        <v>10</v>
      </c>
      <c r="Y21"/>
      <c r="Z21" s="29">
        <f t="shared" si="0"/>
        <v>0</v>
      </c>
      <c r="AA21" s="29">
        <f t="shared" si="1"/>
        <v>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idden="1">
      <c r="A22" t="s">
        <v>56</v>
      </c>
      <c r="B22" t="s">
        <v>57</v>
      </c>
      <c r="C22" t="s">
        <v>125</v>
      </c>
      <c r="D22" t="s">
        <v>126</v>
      </c>
      <c r="E22" t="s">
        <v>127</v>
      </c>
      <c r="F22" t="s">
        <v>128</v>
      </c>
      <c r="G22" t="s">
        <v>66</v>
      </c>
      <c r="H22">
        <v>8.9499999999999993</v>
      </c>
      <c r="I22">
        <v>8.9499999999999993</v>
      </c>
      <c r="J22"/>
      <c r="K22">
        <v>0</v>
      </c>
      <c r="L22">
        <v>0</v>
      </c>
      <c r="M22">
        <v>1</v>
      </c>
      <c r="N22">
        <v>54</v>
      </c>
      <c r="O22"/>
      <c r="P22">
        <v>0</v>
      </c>
      <c r="Q22">
        <v>14</v>
      </c>
      <c r="R22">
        <v>0</v>
      </c>
      <c r="S22">
        <v>0</v>
      </c>
      <c r="T22">
        <v>0</v>
      </c>
      <c r="U22">
        <v>40</v>
      </c>
      <c r="V22">
        <v>28</v>
      </c>
      <c r="W22" t="s">
        <v>63</v>
      </c>
      <c r="X22">
        <v>11</v>
      </c>
      <c r="Y22">
        <v>5.98</v>
      </c>
      <c r="Z22" s="29">
        <f t="shared" si="0"/>
        <v>1.076410764107641</v>
      </c>
      <c r="AA22" s="29">
        <f t="shared" si="1"/>
        <v>4.9035892358923592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idden="1">
      <c r="A23" t="s">
        <v>56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  <c r="G23" t="s">
        <v>62</v>
      </c>
      <c r="H23">
        <v>5.95</v>
      </c>
      <c r="I23">
        <v>5.95</v>
      </c>
      <c r="J23"/>
      <c r="K23">
        <v>0</v>
      </c>
      <c r="L23">
        <v>0</v>
      </c>
      <c r="M23">
        <v>15</v>
      </c>
      <c r="N23">
        <v>825</v>
      </c>
      <c r="O23"/>
      <c r="P23">
        <v>0</v>
      </c>
      <c r="Q23">
        <v>67</v>
      </c>
      <c r="R23">
        <v>1</v>
      </c>
      <c r="S23">
        <v>3</v>
      </c>
      <c r="T23">
        <v>0</v>
      </c>
      <c r="U23">
        <v>754</v>
      </c>
      <c r="V23">
        <v>0</v>
      </c>
      <c r="W23" t="s">
        <v>134</v>
      </c>
      <c r="X23">
        <v>138</v>
      </c>
      <c r="Y23">
        <v>66.650000000000006</v>
      </c>
      <c r="Z23" s="29">
        <f t="shared" si="0"/>
        <v>11.997119971199712</v>
      </c>
      <c r="AA23" s="29">
        <f t="shared" si="1"/>
        <v>54.652880028800297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hidden="1">
      <c r="A24" t="s">
        <v>56</v>
      </c>
      <c r="B24" t="s">
        <v>129</v>
      </c>
      <c r="C24" t="s">
        <v>135</v>
      </c>
      <c r="D24" t="s">
        <v>136</v>
      </c>
      <c r="E24" t="s">
        <v>132</v>
      </c>
      <c r="F24" t="s">
        <v>133</v>
      </c>
      <c r="G24" t="s">
        <v>66</v>
      </c>
      <c r="H24">
        <v>9.99</v>
      </c>
      <c r="I24">
        <v>9.99</v>
      </c>
      <c r="J24"/>
      <c r="K24">
        <v>0</v>
      </c>
      <c r="L24">
        <v>0</v>
      </c>
      <c r="M24">
        <v>12</v>
      </c>
      <c r="N24">
        <v>135</v>
      </c>
      <c r="O24"/>
      <c r="P24">
        <v>0</v>
      </c>
      <c r="Q24">
        <v>86</v>
      </c>
      <c r="R24">
        <v>1</v>
      </c>
      <c r="S24">
        <v>0</v>
      </c>
      <c r="T24">
        <v>0</v>
      </c>
      <c r="U24">
        <v>48</v>
      </c>
      <c r="V24">
        <v>0</v>
      </c>
      <c r="W24" t="s">
        <v>134</v>
      </c>
      <c r="X24">
        <v>28</v>
      </c>
      <c r="Y24">
        <v>93.72</v>
      </c>
      <c r="Z24" s="29">
        <f t="shared" si="0"/>
        <v>16.869768697686975</v>
      </c>
      <c r="AA24" s="29">
        <f t="shared" si="1"/>
        <v>76.85023130231302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hidden="1">
      <c r="A25" t="s">
        <v>56</v>
      </c>
      <c r="B25" t="s">
        <v>57</v>
      </c>
      <c r="C25" t="s">
        <v>137</v>
      </c>
      <c r="D25" t="s">
        <v>138</v>
      </c>
      <c r="E25" t="s">
        <v>139</v>
      </c>
      <c r="F25" t="s">
        <v>140</v>
      </c>
      <c r="G25">
        <v>12</v>
      </c>
      <c r="H25">
        <v>3.5</v>
      </c>
      <c r="I25">
        <v>3.5</v>
      </c>
      <c r="J25"/>
      <c r="K25">
        <v>0</v>
      </c>
      <c r="L25">
        <v>0</v>
      </c>
      <c r="M25">
        <v>-1</v>
      </c>
      <c r="N25">
        <v>200</v>
      </c>
      <c r="O25"/>
      <c r="P25">
        <v>0</v>
      </c>
      <c r="Q25">
        <v>142</v>
      </c>
      <c r="R25">
        <v>4</v>
      </c>
      <c r="S25">
        <v>0</v>
      </c>
      <c r="T25">
        <v>0</v>
      </c>
      <c r="U25">
        <v>54</v>
      </c>
      <c r="V25">
        <v>53</v>
      </c>
      <c r="W25" t="s">
        <v>141</v>
      </c>
      <c r="X25">
        <v>1</v>
      </c>
      <c r="Y25">
        <v>-2.39</v>
      </c>
      <c r="Z25" s="29">
        <v>0</v>
      </c>
      <c r="AA25" s="29">
        <f t="shared" si="1"/>
        <v>-2.39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idden="1">
      <c r="A26" t="s">
        <v>56</v>
      </c>
      <c r="B26" t="s">
        <v>57</v>
      </c>
      <c r="C26" t="s">
        <v>142</v>
      </c>
      <c r="D26" t="s">
        <v>143</v>
      </c>
      <c r="E26" t="s">
        <v>144</v>
      </c>
      <c r="F26" t="s">
        <v>145</v>
      </c>
      <c r="G26" t="s">
        <v>62</v>
      </c>
      <c r="H26">
        <v>7.95</v>
      </c>
      <c r="I26">
        <v>7.95</v>
      </c>
      <c r="J26"/>
      <c r="K26">
        <v>0</v>
      </c>
      <c r="L26">
        <v>0</v>
      </c>
      <c r="M26">
        <v>0</v>
      </c>
      <c r="N26">
        <v>1042</v>
      </c>
      <c r="O26"/>
      <c r="P26">
        <v>0</v>
      </c>
      <c r="Q26">
        <v>870</v>
      </c>
      <c r="R26">
        <v>73</v>
      </c>
      <c r="S26">
        <v>70</v>
      </c>
      <c r="T26">
        <v>0</v>
      </c>
      <c r="U26">
        <v>29</v>
      </c>
      <c r="V26">
        <v>14</v>
      </c>
      <c r="W26" t="s">
        <v>63</v>
      </c>
      <c r="X26">
        <v>15</v>
      </c>
      <c r="Y26"/>
      <c r="Z26" s="29">
        <f t="shared" ref="Z26:Z37" si="2">Y26/5.5555</f>
        <v>0</v>
      </c>
      <c r="AA26" s="29">
        <f t="shared" si="1"/>
        <v>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hidden="1">
      <c r="A27" t="s">
        <v>56</v>
      </c>
      <c r="B27" t="s">
        <v>57</v>
      </c>
      <c r="C27" t="s">
        <v>146</v>
      </c>
      <c r="D27" t="s">
        <v>147</v>
      </c>
      <c r="E27" t="s">
        <v>144</v>
      </c>
      <c r="F27" t="s">
        <v>145</v>
      </c>
      <c r="G27" t="s">
        <v>66</v>
      </c>
      <c r="H27">
        <v>8.9499999999999993</v>
      </c>
      <c r="I27">
        <v>8.9499999999999993</v>
      </c>
      <c r="J27"/>
      <c r="K27">
        <v>0</v>
      </c>
      <c r="L27">
        <v>0</v>
      </c>
      <c r="M27">
        <v>0</v>
      </c>
      <c r="N27">
        <v>221</v>
      </c>
      <c r="O27"/>
      <c r="P27">
        <v>0</v>
      </c>
      <c r="Q27">
        <v>80</v>
      </c>
      <c r="R27">
        <v>0</v>
      </c>
      <c r="S27">
        <v>0</v>
      </c>
      <c r="T27">
        <v>0</v>
      </c>
      <c r="U27">
        <v>141</v>
      </c>
      <c r="V27">
        <v>136</v>
      </c>
      <c r="W27" t="s">
        <v>63</v>
      </c>
      <c r="X27">
        <v>5</v>
      </c>
      <c r="Y27"/>
      <c r="Z27" s="29">
        <f t="shared" si="2"/>
        <v>0</v>
      </c>
      <c r="AA27" s="29">
        <f t="shared" si="1"/>
        <v>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hidden="1">
      <c r="A28" t="s">
        <v>56</v>
      </c>
      <c r="B28" t="s">
        <v>57</v>
      </c>
      <c r="C28" t="s">
        <v>148</v>
      </c>
      <c r="D28" t="s">
        <v>149</v>
      </c>
      <c r="E28" t="s">
        <v>144</v>
      </c>
      <c r="F28" t="s">
        <v>150</v>
      </c>
      <c r="G28" t="s">
        <v>82</v>
      </c>
      <c r="H28">
        <v>8.9499999999999993</v>
      </c>
      <c r="I28">
        <v>8.9499999999999993</v>
      </c>
      <c r="J28"/>
      <c r="K28">
        <v>0</v>
      </c>
      <c r="L28">
        <v>0</v>
      </c>
      <c r="M28">
        <v>2</v>
      </c>
      <c r="N28">
        <v>464</v>
      </c>
      <c r="O28"/>
      <c r="P28">
        <v>0</v>
      </c>
      <c r="Q28">
        <v>440</v>
      </c>
      <c r="R28">
        <v>4</v>
      </c>
      <c r="S28">
        <v>0</v>
      </c>
      <c r="T28">
        <v>0</v>
      </c>
      <c r="U28">
        <v>20</v>
      </c>
      <c r="V28">
        <v>15</v>
      </c>
      <c r="W28" t="s">
        <v>63</v>
      </c>
      <c r="X28">
        <v>2</v>
      </c>
      <c r="Y28">
        <v>11.96</v>
      </c>
      <c r="Z28" s="29">
        <f t="shared" si="2"/>
        <v>2.1528215282152821</v>
      </c>
      <c r="AA28" s="29">
        <f t="shared" si="1"/>
        <v>9.8071784717847184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hidden="1">
      <c r="A29" t="s">
        <v>56</v>
      </c>
      <c r="B29" t="s">
        <v>57</v>
      </c>
      <c r="C29" t="s">
        <v>151</v>
      </c>
      <c r="D29" t="s">
        <v>152</v>
      </c>
      <c r="E29" t="s">
        <v>144</v>
      </c>
      <c r="F29" t="s">
        <v>150</v>
      </c>
      <c r="G29" t="s">
        <v>62</v>
      </c>
      <c r="H29">
        <v>2.75</v>
      </c>
      <c r="I29">
        <v>2.75</v>
      </c>
      <c r="J29"/>
      <c r="K29">
        <v>0</v>
      </c>
      <c r="L29">
        <v>0</v>
      </c>
      <c r="M29">
        <v>0</v>
      </c>
      <c r="N29">
        <v>2587</v>
      </c>
      <c r="O29"/>
      <c r="P29">
        <v>0</v>
      </c>
      <c r="Q29">
        <v>2232</v>
      </c>
      <c r="R29">
        <v>34</v>
      </c>
      <c r="S29">
        <v>60</v>
      </c>
      <c r="T29">
        <v>0</v>
      </c>
      <c r="U29">
        <v>261</v>
      </c>
      <c r="V29">
        <v>124</v>
      </c>
      <c r="W29" t="s">
        <v>63</v>
      </c>
      <c r="X29">
        <v>133</v>
      </c>
      <c r="Y29"/>
      <c r="Z29" s="29">
        <f t="shared" si="2"/>
        <v>0</v>
      </c>
      <c r="AA29" s="29">
        <f t="shared" si="1"/>
        <v>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hidden="1">
      <c r="A30" t="s">
        <v>56</v>
      </c>
      <c r="B30" t="s">
        <v>57</v>
      </c>
      <c r="C30" t="s">
        <v>153</v>
      </c>
      <c r="D30" t="s">
        <v>154</v>
      </c>
      <c r="E30" t="s">
        <v>144</v>
      </c>
      <c r="F30" t="s">
        <v>155</v>
      </c>
      <c r="G30" t="s">
        <v>82</v>
      </c>
      <c r="H30">
        <v>9.9499999999999993</v>
      </c>
      <c r="I30">
        <v>9.9499999999999993</v>
      </c>
      <c r="J30"/>
      <c r="K30">
        <v>0</v>
      </c>
      <c r="L30">
        <v>0</v>
      </c>
      <c r="M30">
        <v>0</v>
      </c>
      <c r="N30">
        <v>280</v>
      </c>
      <c r="O30"/>
      <c r="P30">
        <v>0</v>
      </c>
      <c r="Q30">
        <v>68</v>
      </c>
      <c r="R30">
        <v>1</v>
      </c>
      <c r="S30">
        <v>0</v>
      </c>
      <c r="T30">
        <v>0</v>
      </c>
      <c r="U30">
        <v>211</v>
      </c>
      <c r="V30">
        <v>206</v>
      </c>
      <c r="W30" t="s">
        <v>63</v>
      </c>
      <c r="X30">
        <v>5</v>
      </c>
      <c r="Y30"/>
      <c r="Z30" s="29">
        <f t="shared" si="2"/>
        <v>0</v>
      </c>
      <c r="AA30" s="29">
        <f t="shared" si="1"/>
        <v>0</v>
      </c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hidden="1">
      <c r="A31" t="s">
        <v>56</v>
      </c>
      <c r="B31" t="s">
        <v>57</v>
      </c>
      <c r="C31" t="s">
        <v>156</v>
      </c>
      <c r="D31" t="s">
        <v>157</v>
      </c>
      <c r="E31" t="s">
        <v>144</v>
      </c>
      <c r="F31" t="s">
        <v>158</v>
      </c>
      <c r="G31" t="s">
        <v>82</v>
      </c>
      <c r="H31">
        <v>9.9499999999999993</v>
      </c>
      <c r="I31">
        <v>9.9499999999999993</v>
      </c>
      <c r="J31"/>
      <c r="K31">
        <v>0</v>
      </c>
      <c r="L31">
        <v>0</v>
      </c>
      <c r="M31">
        <v>0</v>
      </c>
      <c r="N31">
        <v>281</v>
      </c>
      <c r="O31"/>
      <c r="P31">
        <v>0</v>
      </c>
      <c r="Q31">
        <v>66</v>
      </c>
      <c r="R31">
        <v>1</v>
      </c>
      <c r="S31">
        <v>0</v>
      </c>
      <c r="T31">
        <v>0</v>
      </c>
      <c r="U31">
        <v>214</v>
      </c>
      <c r="V31">
        <v>209</v>
      </c>
      <c r="W31" t="s">
        <v>63</v>
      </c>
      <c r="X31">
        <v>5</v>
      </c>
      <c r="Y31"/>
      <c r="Z31" s="29">
        <f t="shared" si="2"/>
        <v>0</v>
      </c>
      <c r="AA31" s="29">
        <f t="shared" si="1"/>
        <v>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idden="1">
      <c r="A32" t="s">
        <v>56</v>
      </c>
      <c r="B32" t="s">
        <v>57</v>
      </c>
      <c r="C32" t="s">
        <v>159</v>
      </c>
      <c r="D32" t="s">
        <v>160</v>
      </c>
      <c r="E32" t="s">
        <v>161</v>
      </c>
      <c r="F32" t="s">
        <v>162</v>
      </c>
      <c r="G32" t="s">
        <v>163</v>
      </c>
      <c r="H32">
        <v>8.9499999999999993</v>
      </c>
      <c r="I32">
        <v>8.9499999999999993</v>
      </c>
      <c r="J32"/>
      <c r="K32">
        <v>0</v>
      </c>
      <c r="L32">
        <v>0</v>
      </c>
      <c r="M32">
        <v>0</v>
      </c>
      <c r="N32">
        <v>59</v>
      </c>
      <c r="O32"/>
      <c r="P32">
        <v>0</v>
      </c>
      <c r="Q32">
        <v>99</v>
      </c>
      <c r="R32">
        <v>1</v>
      </c>
      <c r="S32">
        <v>4</v>
      </c>
      <c r="T32">
        <v>0</v>
      </c>
      <c r="U32">
        <v>-45</v>
      </c>
      <c r="V32">
        <v>0</v>
      </c>
      <c r="W32" t="s">
        <v>102</v>
      </c>
      <c r="X32"/>
      <c r="Y32"/>
      <c r="Z32" s="29">
        <f t="shared" si="2"/>
        <v>0</v>
      </c>
      <c r="AA32" s="29">
        <f t="shared" si="1"/>
        <v>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hidden="1">
      <c r="A33" t="s">
        <v>56</v>
      </c>
      <c r="B33" t="s">
        <v>57</v>
      </c>
      <c r="C33" t="s">
        <v>164</v>
      </c>
      <c r="D33" t="s">
        <v>165</v>
      </c>
      <c r="E33" t="s">
        <v>166</v>
      </c>
      <c r="F33" t="s">
        <v>167</v>
      </c>
      <c r="G33" t="s">
        <v>62</v>
      </c>
      <c r="H33">
        <v>6.99</v>
      </c>
      <c r="I33">
        <v>6.99</v>
      </c>
      <c r="J33"/>
      <c r="K33">
        <v>0</v>
      </c>
      <c r="L33">
        <v>0</v>
      </c>
      <c r="M33">
        <v>0</v>
      </c>
      <c r="N33">
        <v>0</v>
      </c>
      <c r="O33"/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 t="s">
        <v>168</v>
      </c>
      <c r="X33"/>
      <c r="Y33"/>
      <c r="Z33" s="29">
        <f t="shared" si="2"/>
        <v>0</v>
      </c>
      <c r="AA33" s="29">
        <f t="shared" si="1"/>
        <v>0</v>
      </c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idden="1">
      <c r="A34" t="s">
        <v>56</v>
      </c>
      <c r="B34" t="s">
        <v>57</v>
      </c>
      <c r="C34" t="s">
        <v>169</v>
      </c>
      <c r="D34" t="s">
        <v>170</v>
      </c>
      <c r="E34" t="s">
        <v>166</v>
      </c>
      <c r="F34" t="s">
        <v>167</v>
      </c>
      <c r="G34" t="s">
        <v>66</v>
      </c>
      <c r="H34">
        <v>9.99</v>
      </c>
      <c r="I34">
        <v>9.99</v>
      </c>
      <c r="J34"/>
      <c r="K34">
        <v>0</v>
      </c>
      <c r="L34">
        <v>0</v>
      </c>
      <c r="M34">
        <v>0</v>
      </c>
      <c r="N34">
        <v>0</v>
      </c>
      <c r="O34"/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 t="s">
        <v>168</v>
      </c>
      <c r="X34"/>
      <c r="Y34"/>
      <c r="Z34" s="29">
        <f t="shared" si="2"/>
        <v>0</v>
      </c>
      <c r="AA34" s="29">
        <f t="shared" ref="AA34:AA65" si="3">Y34-Z34</f>
        <v>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idden="1">
      <c r="A35" t="s">
        <v>56</v>
      </c>
      <c r="B35" t="s">
        <v>70</v>
      </c>
      <c r="C35" t="s">
        <v>171</v>
      </c>
      <c r="D35" t="s">
        <v>172</v>
      </c>
      <c r="E35" t="s">
        <v>166</v>
      </c>
      <c r="F35" t="s">
        <v>173</v>
      </c>
      <c r="G35" t="s">
        <v>62</v>
      </c>
      <c r="H35">
        <v>6.95</v>
      </c>
      <c r="I35">
        <v>6.95</v>
      </c>
      <c r="J35"/>
      <c r="K35">
        <v>0</v>
      </c>
      <c r="L35">
        <v>0</v>
      </c>
      <c r="M35">
        <v>0</v>
      </c>
      <c r="N35">
        <v>480</v>
      </c>
      <c r="O35"/>
      <c r="P35">
        <v>0</v>
      </c>
      <c r="Q35">
        <v>195</v>
      </c>
      <c r="R35">
        <v>21</v>
      </c>
      <c r="S35">
        <v>22</v>
      </c>
      <c r="T35">
        <v>0</v>
      </c>
      <c r="U35">
        <v>242</v>
      </c>
      <c r="V35">
        <v>146</v>
      </c>
      <c r="W35" t="s">
        <v>63</v>
      </c>
      <c r="X35">
        <v>96</v>
      </c>
      <c r="Y35"/>
      <c r="Z35" s="29">
        <f t="shared" si="2"/>
        <v>0</v>
      </c>
      <c r="AA35" s="29">
        <f t="shared" si="3"/>
        <v>0</v>
      </c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idden="1">
      <c r="A36" t="s">
        <v>56</v>
      </c>
      <c r="B36" t="s">
        <v>70</v>
      </c>
      <c r="C36" t="s">
        <v>174</v>
      </c>
      <c r="D36" t="s">
        <v>175</v>
      </c>
      <c r="E36" t="s">
        <v>166</v>
      </c>
      <c r="F36" t="s">
        <v>173</v>
      </c>
      <c r="G36" t="s">
        <v>66</v>
      </c>
      <c r="H36">
        <v>8.9499999999999993</v>
      </c>
      <c r="I36">
        <v>8.9499999999999993</v>
      </c>
      <c r="J36"/>
      <c r="K36">
        <v>0</v>
      </c>
      <c r="L36">
        <v>0</v>
      </c>
      <c r="M36">
        <v>0</v>
      </c>
      <c r="N36">
        <v>166</v>
      </c>
      <c r="O36"/>
      <c r="P36">
        <v>0</v>
      </c>
      <c r="Q36">
        <v>86</v>
      </c>
      <c r="R36">
        <v>0</v>
      </c>
      <c r="S36">
        <v>0</v>
      </c>
      <c r="T36">
        <v>0</v>
      </c>
      <c r="U36">
        <v>80</v>
      </c>
      <c r="V36">
        <v>56</v>
      </c>
      <c r="W36" t="s">
        <v>63</v>
      </c>
      <c r="X36">
        <v>24</v>
      </c>
      <c r="Y36"/>
      <c r="Z36" s="29">
        <f t="shared" si="2"/>
        <v>0</v>
      </c>
      <c r="AA36" s="29">
        <f t="shared" si="3"/>
        <v>0</v>
      </c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idden="1">
      <c r="A37" t="s">
        <v>56</v>
      </c>
      <c r="B37" t="s">
        <v>70</v>
      </c>
      <c r="C37" t="s">
        <v>176</v>
      </c>
      <c r="D37" t="s">
        <v>177</v>
      </c>
      <c r="E37" t="s">
        <v>166</v>
      </c>
      <c r="F37" t="s">
        <v>178</v>
      </c>
      <c r="G37" t="s">
        <v>62</v>
      </c>
      <c r="H37">
        <v>6.95</v>
      </c>
      <c r="I37">
        <v>6.95</v>
      </c>
      <c r="J37"/>
      <c r="K37">
        <v>0</v>
      </c>
      <c r="L37">
        <v>0</v>
      </c>
      <c r="M37">
        <v>0</v>
      </c>
      <c r="N37">
        <v>376</v>
      </c>
      <c r="O37"/>
      <c r="P37">
        <v>0</v>
      </c>
      <c r="Q37">
        <v>130</v>
      </c>
      <c r="R37">
        <v>0</v>
      </c>
      <c r="S37">
        <v>2</v>
      </c>
      <c r="T37">
        <v>0</v>
      </c>
      <c r="U37">
        <v>244</v>
      </c>
      <c r="V37">
        <v>175</v>
      </c>
      <c r="W37" t="s">
        <v>63</v>
      </c>
      <c r="X37">
        <v>69</v>
      </c>
      <c r="Y37"/>
      <c r="Z37" s="29">
        <f t="shared" si="2"/>
        <v>0</v>
      </c>
      <c r="AA37" s="29">
        <f t="shared" si="3"/>
        <v>0</v>
      </c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>
      <c r="A38" t="s">
        <v>56</v>
      </c>
      <c r="B38" t="s">
        <v>70</v>
      </c>
      <c r="C38" t="s">
        <v>179</v>
      </c>
      <c r="D38" t="s">
        <v>180</v>
      </c>
      <c r="E38" t="s">
        <v>166</v>
      </c>
      <c r="F38" t="s">
        <v>178</v>
      </c>
      <c r="G38" t="s">
        <v>66</v>
      </c>
      <c r="H38">
        <v>8.9499999999999993</v>
      </c>
      <c r="I38">
        <v>8.9499999999999993</v>
      </c>
      <c r="J38"/>
      <c r="K38">
        <v>0</v>
      </c>
      <c r="L38">
        <v>0</v>
      </c>
      <c r="M38">
        <v>0</v>
      </c>
      <c r="N38">
        <v>109</v>
      </c>
      <c r="O38"/>
      <c r="P38">
        <v>0</v>
      </c>
      <c r="Q38">
        <v>61</v>
      </c>
      <c r="R38">
        <v>1</v>
      </c>
      <c r="S38">
        <v>0</v>
      </c>
      <c r="T38">
        <v>0</v>
      </c>
      <c r="U38">
        <v>47</v>
      </c>
      <c r="V38">
        <v>20</v>
      </c>
      <c r="W38" t="s">
        <v>63</v>
      </c>
      <c r="X38">
        <v>26</v>
      </c>
      <c r="Y38">
        <v>-0.14000000000000001</v>
      </c>
      <c r="Z38" s="29">
        <v>0</v>
      </c>
      <c r="AA38" s="29">
        <f t="shared" si="3"/>
        <v>-0.14000000000000001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idden="1">
      <c r="A39" t="s">
        <v>56</v>
      </c>
      <c r="B39" t="s">
        <v>70</v>
      </c>
      <c r="C39" t="s">
        <v>181</v>
      </c>
      <c r="D39" t="s">
        <v>182</v>
      </c>
      <c r="E39" t="s">
        <v>183</v>
      </c>
      <c r="F39" t="s">
        <v>184</v>
      </c>
      <c r="G39" t="s">
        <v>62</v>
      </c>
      <c r="H39">
        <v>6.95</v>
      </c>
      <c r="I39">
        <v>6.95</v>
      </c>
      <c r="J39"/>
      <c r="K39">
        <v>0</v>
      </c>
      <c r="L39">
        <v>0</v>
      </c>
      <c r="M39">
        <v>0</v>
      </c>
      <c r="N39">
        <v>1795</v>
      </c>
      <c r="O39"/>
      <c r="P39">
        <v>0</v>
      </c>
      <c r="Q39">
        <v>1245</v>
      </c>
      <c r="R39">
        <v>186</v>
      </c>
      <c r="S39">
        <v>33</v>
      </c>
      <c r="T39">
        <v>0</v>
      </c>
      <c r="U39">
        <v>331</v>
      </c>
      <c r="V39">
        <v>215</v>
      </c>
      <c r="W39" t="s">
        <v>141</v>
      </c>
      <c r="X39">
        <v>116</v>
      </c>
      <c r="Y39"/>
      <c r="Z39" s="29">
        <f>Y39/5.5555</f>
        <v>0</v>
      </c>
      <c r="AA39" s="29">
        <f t="shared" si="3"/>
        <v>0</v>
      </c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hidden="1">
      <c r="A40" t="s">
        <v>56</v>
      </c>
      <c r="B40" t="s">
        <v>70</v>
      </c>
      <c r="C40" t="s">
        <v>185</v>
      </c>
      <c r="D40" t="s">
        <v>186</v>
      </c>
      <c r="E40" t="s">
        <v>183</v>
      </c>
      <c r="F40" t="s">
        <v>184</v>
      </c>
      <c r="G40" t="s">
        <v>66</v>
      </c>
      <c r="H40">
        <v>6.25</v>
      </c>
      <c r="I40">
        <v>6.25</v>
      </c>
      <c r="J40"/>
      <c r="K40">
        <v>0</v>
      </c>
      <c r="L40">
        <v>0</v>
      </c>
      <c r="M40">
        <v>1</v>
      </c>
      <c r="N40">
        <v>146</v>
      </c>
      <c r="O40"/>
      <c r="P40">
        <v>0</v>
      </c>
      <c r="Q40">
        <v>115</v>
      </c>
      <c r="R40">
        <v>1</v>
      </c>
      <c r="S40">
        <v>1</v>
      </c>
      <c r="T40">
        <v>0</v>
      </c>
      <c r="U40">
        <v>29</v>
      </c>
      <c r="V40">
        <v>24</v>
      </c>
      <c r="W40" t="s">
        <v>63</v>
      </c>
      <c r="X40">
        <v>3</v>
      </c>
      <c r="Y40">
        <v>4.17</v>
      </c>
      <c r="Z40" s="29">
        <f>Y40/5.5555</f>
        <v>0.75060750607506066</v>
      </c>
      <c r="AA40" s="29">
        <f t="shared" si="3"/>
        <v>3.4193924939249394</v>
      </c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 hidden="1">
      <c r="A41" t="s">
        <v>56</v>
      </c>
      <c r="B41" t="s">
        <v>70</v>
      </c>
      <c r="C41" t="s">
        <v>187</v>
      </c>
      <c r="D41" t="s">
        <v>188</v>
      </c>
      <c r="E41" t="s">
        <v>183</v>
      </c>
      <c r="F41" t="s">
        <v>189</v>
      </c>
      <c r="G41">
        <v>7</v>
      </c>
      <c r="H41">
        <v>2.5</v>
      </c>
      <c r="I41">
        <v>2.5</v>
      </c>
      <c r="J41"/>
      <c r="K41">
        <v>0</v>
      </c>
      <c r="L41">
        <v>0</v>
      </c>
      <c r="M41">
        <v>0</v>
      </c>
      <c r="N41">
        <v>152</v>
      </c>
      <c r="O41"/>
      <c r="P41">
        <v>0</v>
      </c>
      <c r="Q41">
        <v>106</v>
      </c>
      <c r="R41">
        <v>1</v>
      </c>
      <c r="S41">
        <v>0</v>
      </c>
      <c r="T41">
        <v>0</v>
      </c>
      <c r="U41">
        <v>45</v>
      </c>
      <c r="V41">
        <v>41</v>
      </c>
      <c r="W41" t="s">
        <v>63</v>
      </c>
      <c r="X41">
        <v>4</v>
      </c>
      <c r="Y41"/>
      <c r="Z41" s="29">
        <f>Y41/5.5555</f>
        <v>0</v>
      </c>
      <c r="AA41" s="29">
        <f t="shared" si="3"/>
        <v>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hidden="1">
      <c r="A42" t="s">
        <v>56</v>
      </c>
      <c r="B42" t="s">
        <v>190</v>
      </c>
      <c r="C42" t="s">
        <v>191</v>
      </c>
      <c r="D42" t="s">
        <v>192</v>
      </c>
      <c r="E42" t="s">
        <v>193</v>
      </c>
      <c r="F42" t="s">
        <v>194</v>
      </c>
      <c r="G42" t="s">
        <v>66</v>
      </c>
      <c r="H42">
        <v>8.9499999999999993</v>
      </c>
      <c r="I42">
        <v>8.9499999999999993</v>
      </c>
      <c r="J42"/>
      <c r="K42">
        <v>0</v>
      </c>
      <c r="L42">
        <v>0</v>
      </c>
      <c r="M42">
        <v>0</v>
      </c>
      <c r="N42">
        <v>100</v>
      </c>
      <c r="O42"/>
      <c r="P42">
        <v>0</v>
      </c>
      <c r="Q42">
        <v>95</v>
      </c>
      <c r="R42">
        <v>0</v>
      </c>
      <c r="S42">
        <v>3</v>
      </c>
      <c r="T42">
        <v>0</v>
      </c>
      <c r="U42">
        <v>2</v>
      </c>
      <c r="V42">
        <v>0</v>
      </c>
      <c r="W42" t="s">
        <v>102</v>
      </c>
      <c r="X42"/>
      <c r="Y42"/>
      <c r="Z42" s="29">
        <f>Y42/5.5555</f>
        <v>0</v>
      </c>
      <c r="AA42" s="29">
        <f t="shared" si="3"/>
        <v>0</v>
      </c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hidden="1">
      <c r="A43" t="s">
        <v>56</v>
      </c>
      <c r="B43" t="s">
        <v>57</v>
      </c>
      <c r="C43" t="s">
        <v>195</v>
      </c>
      <c r="D43" t="s">
        <v>196</v>
      </c>
      <c r="E43" t="s">
        <v>197</v>
      </c>
      <c r="F43" t="s">
        <v>198</v>
      </c>
      <c r="G43" t="s">
        <v>62</v>
      </c>
      <c r="H43">
        <v>6.95</v>
      </c>
      <c r="I43">
        <v>6.95</v>
      </c>
      <c r="J43"/>
      <c r="K43">
        <v>0</v>
      </c>
      <c r="L43">
        <v>0</v>
      </c>
      <c r="M43">
        <v>-1</v>
      </c>
      <c r="N43">
        <v>311</v>
      </c>
      <c r="O43"/>
      <c r="P43">
        <v>0</v>
      </c>
      <c r="Q43">
        <v>33</v>
      </c>
      <c r="R43">
        <v>3</v>
      </c>
      <c r="S43">
        <v>1</v>
      </c>
      <c r="T43">
        <v>0</v>
      </c>
      <c r="U43">
        <v>274</v>
      </c>
      <c r="V43">
        <v>262</v>
      </c>
      <c r="W43" t="s">
        <v>141</v>
      </c>
      <c r="X43">
        <v>12</v>
      </c>
      <c r="Y43">
        <v>-4.75</v>
      </c>
      <c r="Z43" s="29">
        <v>0</v>
      </c>
      <c r="AA43" s="29">
        <f t="shared" si="3"/>
        <v>-4.75</v>
      </c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hidden="1">
      <c r="A44" t="s">
        <v>56</v>
      </c>
      <c r="B44" t="s">
        <v>57</v>
      </c>
      <c r="C44" t="s">
        <v>199</v>
      </c>
      <c r="D44" t="s">
        <v>200</v>
      </c>
      <c r="E44" t="s">
        <v>197</v>
      </c>
      <c r="F44" t="s">
        <v>198</v>
      </c>
      <c r="G44" t="s">
        <v>66</v>
      </c>
      <c r="H44">
        <v>8.9499999999999993</v>
      </c>
      <c r="I44">
        <v>8.9499999999999993</v>
      </c>
      <c r="J44"/>
      <c r="K44">
        <v>0</v>
      </c>
      <c r="L44">
        <v>0</v>
      </c>
      <c r="M44">
        <v>0</v>
      </c>
      <c r="N44">
        <v>45</v>
      </c>
      <c r="O44"/>
      <c r="P44">
        <v>0</v>
      </c>
      <c r="Q44">
        <v>28</v>
      </c>
      <c r="R44">
        <v>0</v>
      </c>
      <c r="S44">
        <v>0</v>
      </c>
      <c r="T44">
        <v>0</v>
      </c>
      <c r="U44">
        <v>17</v>
      </c>
      <c r="V44">
        <v>9</v>
      </c>
      <c r="W44" t="s">
        <v>63</v>
      </c>
      <c r="X44">
        <v>8</v>
      </c>
      <c r="Y44"/>
      <c r="Z44" s="29">
        <f t="shared" ref="Z44:Z75" si="4">Y44/5.5555</f>
        <v>0</v>
      </c>
      <c r="AA44" s="29">
        <f t="shared" si="3"/>
        <v>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 hidden="1">
      <c r="A45" t="s">
        <v>56</v>
      </c>
      <c r="B45" t="s">
        <v>57</v>
      </c>
      <c r="C45" t="s">
        <v>201</v>
      </c>
      <c r="D45" t="s">
        <v>202</v>
      </c>
      <c r="E45" t="s">
        <v>197</v>
      </c>
      <c r="F45" t="s">
        <v>203</v>
      </c>
      <c r="G45" t="s">
        <v>66</v>
      </c>
      <c r="H45">
        <v>4.25</v>
      </c>
      <c r="I45">
        <v>4.25</v>
      </c>
      <c r="J45"/>
      <c r="K45">
        <v>0</v>
      </c>
      <c r="L45">
        <v>0</v>
      </c>
      <c r="M45">
        <v>0</v>
      </c>
      <c r="N45">
        <v>16</v>
      </c>
      <c r="O45"/>
      <c r="P45">
        <v>0</v>
      </c>
      <c r="Q45">
        <v>5</v>
      </c>
      <c r="R45">
        <v>1</v>
      </c>
      <c r="S45">
        <v>0</v>
      </c>
      <c r="T45">
        <v>0</v>
      </c>
      <c r="U45">
        <v>10</v>
      </c>
      <c r="V45">
        <v>5</v>
      </c>
      <c r="W45" t="s">
        <v>63</v>
      </c>
      <c r="X45">
        <v>5</v>
      </c>
      <c r="Y45"/>
      <c r="Z45" s="29">
        <f t="shared" si="4"/>
        <v>0</v>
      </c>
      <c r="AA45" s="29">
        <f t="shared" si="3"/>
        <v>0</v>
      </c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hidden="1">
      <c r="A46" t="s">
        <v>56</v>
      </c>
      <c r="B46" t="s">
        <v>57</v>
      </c>
      <c r="C46" t="s">
        <v>204</v>
      </c>
      <c r="D46" t="s">
        <v>205</v>
      </c>
      <c r="E46" t="s">
        <v>197</v>
      </c>
      <c r="F46" t="s">
        <v>206</v>
      </c>
      <c r="G46" t="s">
        <v>66</v>
      </c>
      <c r="H46">
        <v>8.9499999999999993</v>
      </c>
      <c r="I46">
        <v>8.9499999999999993</v>
      </c>
      <c r="J46"/>
      <c r="K46">
        <v>0</v>
      </c>
      <c r="L46">
        <v>0</v>
      </c>
      <c r="M46">
        <v>1</v>
      </c>
      <c r="N46">
        <v>24</v>
      </c>
      <c r="O46"/>
      <c r="P46">
        <v>0</v>
      </c>
      <c r="Q46">
        <v>11</v>
      </c>
      <c r="R46">
        <v>0</v>
      </c>
      <c r="S46">
        <v>0</v>
      </c>
      <c r="T46">
        <v>0</v>
      </c>
      <c r="U46">
        <v>13</v>
      </c>
      <c r="V46">
        <v>2</v>
      </c>
      <c r="W46" t="s">
        <v>63</v>
      </c>
      <c r="X46">
        <v>10</v>
      </c>
      <c r="Y46">
        <v>5.98</v>
      </c>
      <c r="Z46" s="29">
        <f t="shared" si="4"/>
        <v>1.076410764107641</v>
      </c>
      <c r="AA46" s="29">
        <f t="shared" si="3"/>
        <v>4.9035892358923592</v>
      </c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hidden="1">
      <c r="A47" t="s">
        <v>56</v>
      </c>
      <c r="B47" t="s">
        <v>70</v>
      </c>
      <c r="C47" t="s">
        <v>207</v>
      </c>
      <c r="D47" t="s">
        <v>208</v>
      </c>
      <c r="E47" t="s">
        <v>209</v>
      </c>
      <c r="F47" t="s">
        <v>210</v>
      </c>
      <c r="G47" t="s">
        <v>62</v>
      </c>
      <c r="H47">
        <v>7.95</v>
      </c>
      <c r="I47">
        <v>7.95</v>
      </c>
      <c r="J47"/>
      <c r="K47">
        <v>0</v>
      </c>
      <c r="L47">
        <v>0</v>
      </c>
      <c r="M47">
        <v>0</v>
      </c>
      <c r="N47">
        <v>124</v>
      </c>
      <c r="O47"/>
      <c r="P47">
        <v>0</v>
      </c>
      <c r="Q47">
        <v>45</v>
      </c>
      <c r="R47">
        <v>0</v>
      </c>
      <c r="S47">
        <v>5</v>
      </c>
      <c r="T47">
        <v>0</v>
      </c>
      <c r="U47">
        <v>74</v>
      </c>
      <c r="V47">
        <v>46</v>
      </c>
      <c r="W47" t="s">
        <v>63</v>
      </c>
      <c r="X47">
        <v>28</v>
      </c>
      <c r="Y47"/>
      <c r="Z47" s="29">
        <f t="shared" si="4"/>
        <v>0</v>
      </c>
      <c r="AA47" s="29">
        <f t="shared" si="3"/>
        <v>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hidden="1">
      <c r="A48" t="s">
        <v>56</v>
      </c>
      <c r="B48" t="s">
        <v>70</v>
      </c>
      <c r="C48" t="s">
        <v>211</v>
      </c>
      <c r="D48" t="s">
        <v>212</v>
      </c>
      <c r="E48" t="s">
        <v>209</v>
      </c>
      <c r="F48" t="s">
        <v>213</v>
      </c>
      <c r="G48">
        <v>12</v>
      </c>
      <c r="H48">
        <v>3.25</v>
      </c>
      <c r="I48">
        <v>3.25</v>
      </c>
      <c r="J48"/>
      <c r="K48">
        <v>0</v>
      </c>
      <c r="L48">
        <v>0</v>
      </c>
      <c r="M48">
        <v>0</v>
      </c>
      <c r="N48">
        <v>136</v>
      </c>
      <c r="O48"/>
      <c r="P48">
        <v>0</v>
      </c>
      <c r="Q48">
        <v>102</v>
      </c>
      <c r="R48">
        <v>1</v>
      </c>
      <c r="S48">
        <v>0</v>
      </c>
      <c r="T48">
        <v>0</v>
      </c>
      <c r="U48">
        <v>33</v>
      </c>
      <c r="V48">
        <v>29</v>
      </c>
      <c r="W48" t="s">
        <v>63</v>
      </c>
      <c r="X48">
        <v>3</v>
      </c>
      <c r="Y48"/>
      <c r="Z48" s="29">
        <f t="shared" si="4"/>
        <v>0</v>
      </c>
      <c r="AA48" s="29">
        <f t="shared" si="3"/>
        <v>0</v>
      </c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hidden="1">
      <c r="A49" t="s">
        <v>56</v>
      </c>
      <c r="B49" t="s">
        <v>70</v>
      </c>
      <c r="C49" t="s">
        <v>214</v>
      </c>
      <c r="D49" t="s">
        <v>215</v>
      </c>
      <c r="E49" t="s">
        <v>209</v>
      </c>
      <c r="F49" t="s">
        <v>213</v>
      </c>
      <c r="G49" t="s">
        <v>62</v>
      </c>
      <c r="H49">
        <v>6.95</v>
      </c>
      <c r="I49">
        <v>6.95</v>
      </c>
      <c r="J49"/>
      <c r="K49">
        <v>0</v>
      </c>
      <c r="L49">
        <v>0</v>
      </c>
      <c r="M49">
        <v>0</v>
      </c>
      <c r="N49">
        <v>170</v>
      </c>
      <c r="O49"/>
      <c r="P49">
        <v>0</v>
      </c>
      <c r="Q49">
        <v>118</v>
      </c>
      <c r="R49">
        <v>1</v>
      </c>
      <c r="S49">
        <v>9</v>
      </c>
      <c r="T49">
        <v>0</v>
      </c>
      <c r="U49">
        <v>42</v>
      </c>
      <c r="V49">
        <v>36</v>
      </c>
      <c r="W49" t="s">
        <v>63</v>
      </c>
      <c r="X49">
        <v>6</v>
      </c>
      <c r="Y49"/>
      <c r="Z49" s="29">
        <f t="shared" si="4"/>
        <v>0</v>
      </c>
      <c r="AA49" s="29">
        <f t="shared" si="3"/>
        <v>0</v>
      </c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 hidden="1">
      <c r="A50" t="s">
        <v>56</v>
      </c>
      <c r="B50" t="s">
        <v>70</v>
      </c>
      <c r="C50" t="s">
        <v>216</v>
      </c>
      <c r="D50" t="s">
        <v>217</v>
      </c>
      <c r="E50" t="s">
        <v>218</v>
      </c>
      <c r="F50" t="s">
        <v>219</v>
      </c>
      <c r="G50">
        <v>12</v>
      </c>
      <c r="H50">
        <v>2.75</v>
      </c>
      <c r="I50">
        <v>2.75</v>
      </c>
      <c r="J50"/>
      <c r="K50">
        <v>0</v>
      </c>
      <c r="L50">
        <v>0</v>
      </c>
      <c r="M50">
        <v>0</v>
      </c>
      <c r="N50">
        <v>48</v>
      </c>
      <c r="O50"/>
      <c r="P50">
        <v>0</v>
      </c>
      <c r="Q50">
        <v>43</v>
      </c>
      <c r="R50">
        <v>1</v>
      </c>
      <c r="S50">
        <v>0</v>
      </c>
      <c r="T50">
        <v>0</v>
      </c>
      <c r="U50">
        <v>4</v>
      </c>
      <c r="V50">
        <v>4</v>
      </c>
      <c r="W50" t="s">
        <v>63</v>
      </c>
      <c r="X50"/>
      <c r="Y50"/>
      <c r="Z50" s="29">
        <f t="shared" si="4"/>
        <v>0</v>
      </c>
      <c r="AA50" s="29">
        <f t="shared" si="3"/>
        <v>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 hidden="1">
      <c r="A51" t="s">
        <v>56</v>
      </c>
      <c r="B51" t="s">
        <v>70</v>
      </c>
      <c r="C51" t="s">
        <v>220</v>
      </c>
      <c r="D51" t="s">
        <v>221</v>
      </c>
      <c r="E51" t="s">
        <v>218</v>
      </c>
      <c r="F51" t="s">
        <v>222</v>
      </c>
      <c r="G51" t="s">
        <v>66</v>
      </c>
      <c r="H51">
        <v>6.99</v>
      </c>
      <c r="I51">
        <v>6.99</v>
      </c>
      <c r="J51"/>
      <c r="K51">
        <v>0</v>
      </c>
      <c r="L51">
        <v>0</v>
      </c>
      <c r="M51">
        <v>0</v>
      </c>
      <c r="N51">
        <v>97</v>
      </c>
      <c r="O51"/>
      <c r="P51">
        <v>0</v>
      </c>
      <c r="Q51">
        <v>86</v>
      </c>
      <c r="R51">
        <v>2</v>
      </c>
      <c r="S51">
        <v>3</v>
      </c>
      <c r="T51">
        <v>0</v>
      </c>
      <c r="U51">
        <v>6</v>
      </c>
      <c r="V51">
        <v>0</v>
      </c>
      <c r="W51" t="s">
        <v>102</v>
      </c>
      <c r="X51"/>
      <c r="Y51"/>
      <c r="Z51" s="29">
        <f t="shared" si="4"/>
        <v>0</v>
      </c>
      <c r="AA51" s="29">
        <f t="shared" si="3"/>
        <v>0</v>
      </c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hidden="1">
      <c r="A52" t="s">
        <v>56</v>
      </c>
      <c r="B52" t="s">
        <v>70</v>
      </c>
      <c r="C52" t="s">
        <v>223</v>
      </c>
      <c r="D52" t="s">
        <v>224</v>
      </c>
      <c r="E52" t="s">
        <v>218</v>
      </c>
      <c r="F52" t="s">
        <v>225</v>
      </c>
      <c r="G52" t="s">
        <v>66</v>
      </c>
      <c r="H52">
        <v>9.9499999999999993</v>
      </c>
      <c r="I52">
        <v>9.9499999999999993</v>
      </c>
      <c r="J52"/>
      <c r="K52">
        <v>0</v>
      </c>
      <c r="L52">
        <v>0</v>
      </c>
      <c r="M52">
        <v>0</v>
      </c>
      <c r="N52">
        <v>83</v>
      </c>
      <c r="O52"/>
      <c r="P52">
        <v>0</v>
      </c>
      <c r="Q52">
        <v>69</v>
      </c>
      <c r="R52">
        <v>1</v>
      </c>
      <c r="S52">
        <v>0</v>
      </c>
      <c r="T52">
        <v>0</v>
      </c>
      <c r="U52">
        <v>13</v>
      </c>
      <c r="V52">
        <v>10</v>
      </c>
      <c r="W52" t="s">
        <v>63</v>
      </c>
      <c r="X52">
        <v>3</v>
      </c>
      <c r="Y52"/>
      <c r="Z52" s="29">
        <f t="shared" si="4"/>
        <v>0</v>
      </c>
      <c r="AA52" s="29">
        <f t="shared" si="3"/>
        <v>0</v>
      </c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hidden="1">
      <c r="A53" t="s">
        <v>56</v>
      </c>
      <c r="B53" t="s">
        <v>70</v>
      </c>
      <c r="C53" t="s">
        <v>226</v>
      </c>
      <c r="D53" t="s">
        <v>227</v>
      </c>
      <c r="E53" t="s">
        <v>218</v>
      </c>
      <c r="F53" t="s">
        <v>228</v>
      </c>
      <c r="G53" t="s">
        <v>229</v>
      </c>
      <c r="H53">
        <v>6.95</v>
      </c>
      <c r="I53">
        <v>6.95</v>
      </c>
      <c r="J53"/>
      <c r="K53">
        <v>0</v>
      </c>
      <c r="L53">
        <v>0</v>
      </c>
      <c r="M53">
        <v>0</v>
      </c>
      <c r="N53">
        <v>312</v>
      </c>
      <c r="O53"/>
      <c r="P53">
        <v>0</v>
      </c>
      <c r="Q53">
        <v>191</v>
      </c>
      <c r="R53">
        <v>18</v>
      </c>
      <c r="S53">
        <v>15</v>
      </c>
      <c r="T53">
        <v>0</v>
      </c>
      <c r="U53">
        <v>88</v>
      </c>
      <c r="V53">
        <v>69</v>
      </c>
      <c r="W53" t="s">
        <v>63</v>
      </c>
      <c r="X53">
        <v>19</v>
      </c>
      <c r="Y53"/>
      <c r="Z53" s="29">
        <f t="shared" si="4"/>
        <v>0</v>
      </c>
      <c r="AA53" s="29">
        <f t="shared" si="3"/>
        <v>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hidden="1">
      <c r="A54" t="s">
        <v>56</v>
      </c>
      <c r="B54" t="s">
        <v>190</v>
      </c>
      <c r="C54" t="s">
        <v>230</v>
      </c>
      <c r="D54" t="s">
        <v>231</v>
      </c>
      <c r="E54" t="s">
        <v>232</v>
      </c>
      <c r="F54" t="s">
        <v>233</v>
      </c>
      <c r="G54" t="s">
        <v>62</v>
      </c>
      <c r="H54">
        <v>4.76</v>
      </c>
      <c r="I54">
        <v>4.76</v>
      </c>
      <c r="J54"/>
      <c r="K54">
        <v>0</v>
      </c>
      <c r="L54">
        <v>0</v>
      </c>
      <c r="M54">
        <v>0</v>
      </c>
      <c r="N54">
        <v>2251</v>
      </c>
      <c r="O54"/>
      <c r="P54">
        <v>0</v>
      </c>
      <c r="Q54">
        <v>1811</v>
      </c>
      <c r="R54">
        <v>12</v>
      </c>
      <c r="S54">
        <v>103</v>
      </c>
      <c r="T54">
        <v>0</v>
      </c>
      <c r="U54">
        <v>325</v>
      </c>
      <c r="V54">
        <v>266</v>
      </c>
      <c r="W54" t="s">
        <v>63</v>
      </c>
      <c r="X54">
        <v>15</v>
      </c>
      <c r="Y54">
        <v>0</v>
      </c>
      <c r="Z54" s="29">
        <f t="shared" si="4"/>
        <v>0</v>
      </c>
      <c r="AA54" s="29">
        <f t="shared" si="3"/>
        <v>0</v>
      </c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 hidden="1">
      <c r="A55" t="s">
        <v>56</v>
      </c>
      <c r="B55" t="s">
        <v>70</v>
      </c>
      <c r="C55" t="s">
        <v>234</v>
      </c>
      <c r="D55" t="s">
        <v>235</v>
      </c>
      <c r="E55" t="s">
        <v>236</v>
      </c>
      <c r="F55" t="s">
        <v>237</v>
      </c>
      <c r="G55" t="s">
        <v>62</v>
      </c>
      <c r="H55">
        <v>7.95</v>
      </c>
      <c r="I55">
        <v>7.95</v>
      </c>
      <c r="J55"/>
      <c r="K55">
        <v>0</v>
      </c>
      <c r="L55">
        <v>0</v>
      </c>
      <c r="M55">
        <v>0</v>
      </c>
      <c r="N55">
        <v>87</v>
      </c>
      <c r="O55"/>
      <c r="P55">
        <v>0</v>
      </c>
      <c r="Q55">
        <v>8</v>
      </c>
      <c r="R55">
        <v>0</v>
      </c>
      <c r="S55">
        <v>5</v>
      </c>
      <c r="T55">
        <v>0</v>
      </c>
      <c r="U55">
        <v>74</v>
      </c>
      <c r="V55">
        <v>49</v>
      </c>
      <c r="W55" t="s">
        <v>63</v>
      </c>
      <c r="X55">
        <v>25</v>
      </c>
      <c r="Y55"/>
      <c r="Z55" s="29">
        <f t="shared" si="4"/>
        <v>0</v>
      </c>
      <c r="AA55" s="29">
        <f t="shared" si="3"/>
        <v>0</v>
      </c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 hidden="1">
      <c r="A56" t="s">
        <v>56</v>
      </c>
      <c r="B56" t="s">
        <v>57</v>
      </c>
      <c r="C56" t="s">
        <v>238</v>
      </c>
      <c r="D56" t="s">
        <v>239</v>
      </c>
      <c r="E56" t="s">
        <v>240</v>
      </c>
      <c r="F56" t="s">
        <v>241</v>
      </c>
      <c r="G56" t="s">
        <v>62</v>
      </c>
      <c r="H56">
        <v>6.95</v>
      </c>
      <c r="I56">
        <v>6.95</v>
      </c>
      <c r="J56"/>
      <c r="K56">
        <v>0</v>
      </c>
      <c r="L56">
        <v>0</v>
      </c>
      <c r="M56">
        <v>0</v>
      </c>
      <c r="N56">
        <v>480</v>
      </c>
      <c r="O56"/>
      <c r="P56">
        <v>0</v>
      </c>
      <c r="Q56">
        <v>112</v>
      </c>
      <c r="R56">
        <v>1</v>
      </c>
      <c r="S56">
        <v>28</v>
      </c>
      <c r="T56">
        <v>0</v>
      </c>
      <c r="U56">
        <v>339</v>
      </c>
      <c r="V56">
        <v>292</v>
      </c>
      <c r="W56" t="s">
        <v>63</v>
      </c>
      <c r="X56">
        <v>45</v>
      </c>
      <c r="Y56"/>
      <c r="Z56" s="29">
        <f t="shared" si="4"/>
        <v>0</v>
      </c>
      <c r="AA56" s="29">
        <f t="shared" si="3"/>
        <v>0</v>
      </c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 hidden="1">
      <c r="A57" t="s">
        <v>56</v>
      </c>
      <c r="B57" t="s">
        <v>57</v>
      </c>
      <c r="C57" t="s">
        <v>242</v>
      </c>
      <c r="D57" t="s">
        <v>243</v>
      </c>
      <c r="E57" t="s">
        <v>240</v>
      </c>
      <c r="F57" t="s">
        <v>241</v>
      </c>
      <c r="G57" t="s">
        <v>66</v>
      </c>
      <c r="H57">
        <v>8.9499999999999993</v>
      </c>
      <c r="I57">
        <v>8.9499999999999993</v>
      </c>
      <c r="J57"/>
      <c r="K57">
        <v>0</v>
      </c>
      <c r="L57">
        <v>0</v>
      </c>
      <c r="M57">
        <v>0</v>
      </c>
      <c r="N57">
        <v>90</v>
      </c>
      <c r="O57"/>
      <c r="P57">
        <v>0</v>
      </c>
      <c r="Q57">
        <v>14</v>
      </c>
      <c r="R57">
        <v>0</v>
      </c>
      <c r="S57">
        <v>0</v>
      </c>
      <c r="T57">
        <v>0</v>
      </c>
      <c r="U57">
        <v>76</v>
      </c>
      <c r="V57">
        <v>58</v>
      </c>
      <c r="W57" t="s">
        <v>63</v>
      </c>
      <c r="X57">
        <v>18</v>
      </c>
      <c r="Y57"/>
      <c r="Z57" s="29">
        <f t="shared" si="4"/>
        <v>0</v>
      </c>
      <c r="AA57" s="29">
        <f t="shared" si="3"/>
        <v>0</v>
      </c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 hidden="1">
      <c r="A58" t="s">
        <v>56</v>
      </c>
      <c r="B58" t="s">
        <v>57</v>
      </c>
      <c r="C58" t="s">
        <v>244</v>
      </c>
      <c r="D58" t="s">
        <v>245</v>
      </c>
      <c r="E58" t="s">
        <v>240</v>
      </c>
      <c r="F58" t="s">
        <v>241</v>
      </c>
      <c r="G58" t="s">
        <v>66</v>
      </c>
      <c r="H58">
        <v>9.9499999999999993</v>
      </c>
      <c r="I58">
        <v>9.9499999999999993</v>
      </c>
      <c r="J58"/>
      <c r="K58">
        <v>0</v>
      </c>
      <c r="L58">
        <v>0</v>
      </c>
      <c r="M58">
        <v>0</v>
      </c>
      <c r="N58">
        <v>120</v>
      </c>
      <c r="O58"/>
      <c r="P58">
        <v>0</v>
      </c>
      <c r="Q58">
        <v>42</v>
      </c>
      <c r="R58">
        <v>0</v>
      </c>
      <c r="S58">
        <v>0</v>
      </c>
      <c r="T58">
        <v>0</v>
      </c>
      <c r="U58">
        <v>78</v>
      </c>
      <c r="V58">
        <v>57</v>
      </c>
      <c r="W58" t="s">
        <v>63</v>
      </c>
      <c r="X58">
        <v>17</v>
      </c>
      <c r="Y58"/>
      <c r="Z58" s="29">
        <f t="shared" si="4"/>
        <v>0</v>
      </c>
      <c r="AA58" s="29">
        <f t="shared" si="3"/>
        <v>0</v>
      </c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 hidden="1">
      <c r="A59" t="s">
        <v>56</v>
      </c>
      <c r="B59" t="s">
        <v>57</v>
      </c>
      <c r="C59" t="s">
        <v>246</v>
      </c>
      <c r="D59" t="s">
        <v>247</v>
      </c>
      <c r="E59" t="s">
        <v>248</v>
      </c>
      <c r="F59" t="s">
        <v>249</v>
      </c>
      <c r="G59">
        <v>7</v>
      </c>
      <c r="H59">
        <v>3.5</v>
      </c>
      <c r="I59">
        <v>3.5</v>
      </c>
      <c r="J59"/>
      <c r="K59">
        <v>0</v>
      </c>
      <c r="L59">
        <v>0</v>
      </c>
      <c r="M59">
        <v>0</v>
      </c>
      <c r="N59">
        <v>50</v>
      </c>
      <c r="O59"/>
      <c r="P59">
        <v>0</v>
      </c>
      <c r="Q59">
        <v>19</v>
      </c>
      <c r="R59">
        <v>0</v>
      </c>
      <c r="S59">
        <v>0</v>
      </c>
      <c r="T59">
        <v>0</v>
      </c>
      <c r="U59">
        <v>31</v>
      </c>
      <c r="V59">
        <v>26</v>
      </c>
      <c r="W59" t="s">
        <v>141</v>
      </c>
      <c r="X59">
        <v>5</v>
      </c>
      <c r="Y59"/>
      <c r="Z59" s="29">
        <f t="shared" si="4"/>
        <v>0</v>
      </c>
      <c r="AA59" s="29">
        <f t="shared" si="3"/>
        <v>0</v>
      </c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 hidden="1">
      <c r="A60" t="s">
        <v>56</v>
      </c>
      <c r="B60" t="s">
        <v>57</v>
      </c>
      <c r="C60" t="s">
        <v>250</v>
      </c>
      <c r="D60" t="s">
        <v>251</v>
      </c>
      <c r="E60" t="s">
        <v>248</v>
      </c>
      <c r="F60" t="s">
        <v>252</v>
      </c>
      <c r="G60" t="s">
        <v>62</v>
      </c>
      <c r="H60">
        <v>6.95</v>
      </c>
      <c r="I60">
        <v>6.95</v>
      </c>
      <c r="J60"/>
      <c r="K60">
        <v>0</v>
      </c>
      <c r="L60">
        <v>0</v>
      </c>
      <c r="M60">
        <v>1</v>
      </c>
      <c r="N60">
        <v>440</v>
      </c>
      <c r="O60"/>
      <c r="P60">
        <v>0</v>
      </c>
      <c r="Q60">
        <v>75</v>
      </c>
      <c r="R60">
        <v>1</v>
      </c>
      <c r="S60">
        <v>4</v>
      </c>
      <c r="T60">
        <v>0</v>
      </c>
      <c r="U60">
        <v>360</v>
      </c>
      <c r="V60">
        <v>316</v>
      </c>
      <c r="W60" t="s">
        <v>141</v>
      </c>
      <c r="X60">
        <v>44</v>
      </c>
      <c r="Y60">
        <v>4.6399999999999997</v>
      </c>
      <c r="Z60" s="29">
        <f t="shared" si="4"/>
        <v>0.83520835208352073</v>
      </c>
      <c r="AA60" s="29">
        <f t="shared" si="3"/>
        <v>3.8047916479164789</v>
      </c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 hidden="1">
      <c r="A61" t="s">
        <v>56</v>
      </c>
      <c r="B61" t="s">
        <v>57</v>
      </c>
      <c r="C61" t="s">
        <v>253</v>
      </c>
      <c r="D61" t="s">
        <v>254</v>
      </c>
      <c r="E61" t="s">
        <v>248</v>
      </c>
      <c r="F61" t="s">
        <v>252</v>
      </c>
      <c r="G61" t="s">
        <v>66</v>
      </c>
      <c r="H61">
        <v>8.9499999999999993</v>
      </c>
      <c r="I61">
        <v>8.9499999999999993</v>
      </c>
      <c r="J61"/>
      <c r="K61">
        <v>0</v>
      </c>
      <c r="L61">
        <v>0</v>
      </c>
      <c r="M61">
        <v>0</v>
      </c>
      <c r="N61">
        <v>85</v>
      </c>
      <c r="O61"/>
      <c r="P61">
        <v>0</v>
      </c>
      <c r="Q61">
        <v>23</v>
      </c>
      <c r="R61">
        <v>0</v>
      </c>
      <c r="S61">
        <v>0</v>
      </c>
      <c r="T61">
        <v>0</v>
      </c>
      <c r="U61">
        <v>62</v>
      </c>
      <c r="V61">
        <v>46</v>
      </c>
      <c r="W61" t="s">
        <v>141</v>
      </c>
      <c r="X61">
        <v>16</v>
      </c>
      <c r="Y61"/>
      <c r="Z61" s="29">
        <f t="shared" si="4"/>
        <v>0</v>
      </c>
      <c r="AA61" s="29">
        <f t="shared" si="3"/>
        <v>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  <row r="62" spans="1:256" hidden="1">
      <c r="A62" t="s">
        <v>56</v>
      </c>
      <c r="B62" t="s">
        <v>57</v>
      </c>
      <c r="C62" t="s">
        <v>255</v>
      </c>
      <c r="D62" t="s">
        <v>256</v>
      </c>
      <c r="E62" t="s">
        <v>248</v>
      </c>
      <c r="F62" t="s">
        <v>252</v>
      </c>
      <c r="G62" t="s">
        <v>66</v>
      </c>
      <c r="H62">
        <v>9.9499999999999993</v>
      </c>
      <c r="I62">
        <v>9.9499999999999993</v>
      </c>
      <c r="J62"/>
      <c r="K62">
        <v>0</v>
      </c>
      <c r="L62">
        <v>0</v>
      </c>
      <c r="M62">
        <v>0</v>
      </c>
      <c r="N62">
        <v>140</v>
      </c>
      <c r="O62"/>
      <c r="P62">
        <v>0</v>
      </c>
      <c r="Q62">
        <v>48</v>
      </c>
      <c r="R62">
        <v>0</v>
      </c>
      <c r="S62">
        <v>0</v>
      </c>
      <c r="T62">
        <v>0</v>
      </c>
      <c r="U62">
        <v>92</v>
      </c>
      <c r="V62">
        <v>85</v>
      </c>
      <c r="W62" t="s">
        <v>141</v>
      </c>
      <c r="X62">
        <v>7</v>
      </c>
      <c r="Y62"/>
      <c r="Z62" s="29">
        <f t="shared" si="4"/>
        <v>0</v>
      </c>
      <c r="AA62" s="29">
        <f t="shared" si="3"/>
        <v>0</v>
      </c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</row>
    <row r="63" spans="1:256" hidden="1">
      <c r="A63" t="s">
        <v>56</v>
      </c>
      <c r="B63" t="s">
        <v>57</v>
      </c>
      <c r="C63" t="s">
        <v>257</v>
      </c>
      <c r="D63" t="s">
        <v>258</v>
      </c>
      <c r="E63" t="s">
        <v>248</v>
      </c>
      <c r="F63" t="s">
        <v>259</v>
      </c>
      <c r="G63" t="s">
        <v>62</v>
      </c>
      <c r="H63">
        <v>4.76</v>
      </c>
      <c r="I63">
        <v>4.76</v>
      </c>
      <c r="J63"/>
      <c r="K63">
        <v>0</v>
      </c>
      <c r="L63">
        <v>0</v>
      </c>
      <c r="M63">
        <v>0</v>
      </c>
      <c r="N63">
        <v>690</v>
      </c>
      <c r="O63"/>
      <c r="P63">
        <v>0</v>
      </c>
      <c r="Q63">
        <v>89</v>
      </c>
      <c r="R63">
        <v>2</v>
      </c>
      <c r="S63">
        <v>9</v>
      </c>
      <c r="T63">
        <v>0</v>
      </c>
      <c r="U63">
        <v>590</v>
      </c>
      <c r="V63">
        <v>567</v>
      </c>
      <c r="W63" t="s">
        <v>141</v>
      </c>
      <c r="X63">
        <v>23</v>
      </c>
      <c r="Y63"/>
      <c r="Z63" s="29">
        <f t="shared" si="4"/>
        <v>0</v>
      </c>
      <c r="AA63" s="29">
        <f t="shared" si="3"/>
        <v>0</v>
      </c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</row>
    <row r="64" spans="1:256" hidden="1">
      <c r="A64" t="s">
        <v>56</v>
      </c>
      <c r="B64" t="s">
        <v>57</v>
      </c>
      <c r="C64" t="s">
        <v>260</v>
      </c>
      <c r="D64" t="s">
        <v>261</v>
      </c>
      <c r="E64" t="s">
        <v>248</v>
      </c>
      <c r="F64" t="s">
        <v>259</v>
      </c>
      <c r="G64" t="s">
        <v>66</v>
      </c>
      <c r="H64">
        <v>8.9499999999999993</v>
      </c>
      <c r="I64">
        <v>8.9499999999999993</v>
      </c>
      <c r="J64"/>
      <c r="K64">
        <v>0</v>
      </c>
      <c r="L64">
        <v>0</v>
      </c>
      <c r="M64">
        <v>0</v>
      </c>
      <c r="N64">
        <v>88</v>
      </c>
      <c r="O64"/>
      <c r="P64">
        <v>0</v>
      </c>
      <c r="Q64">
        <v>26</v>
      </c>
      <c r="R64">
        <v>0</v>
      </c>
      <c r="S64">
        <v>0</v>
      </c>
      <c r="T64">
        <v>0</v>
      </c>
      <c r="U64">
        <v>62</v>
      </c>
      <c r="V64">
        <v>54</v>
      </c>
      <c r="W64" t="s">
        <v>63</v>
      </c>
      <c r="X64">
        <v>6</v>
      </c>
      <c r="Y64"/>
      <c r="Z64" s="29">
        <f t="shared" si="4"/>
        <v>0</v>
      </c>
      <c r="AA64" s="29">
        <f t="shared" si="3"/>
        <v>0</v>
      </c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</row>
    <row r="65" spans="1:256" hidden="1">
      <c r="A65" t="s">
        <v>56</v>
      </c>
      <c r="B65" t="s">
        <v>57</v>
      </c>
      <c r="C65" t="s">
        <v>262</v>
      </c>
      <c r="D65" t="s">
        <v>263</v>
      </c>
      <c r="E65" t="s">
        <v>248</v>
      </c>
      <c r="F65" t="s">
        <v>259</v>
      </c>
      <c r="G65" t="s">
        <v>66</v>
      </c>
      <c r="H65">
        <v>9.9499999999999993</v>
      </c>
      <c r="I65">
        <v>9.9499999999999993</v>
      </c>
      <c r="J65"/>
      <c r="K65">
        <v>0</v>
      </c>
      <c r="L65">
        <v>0</v>
      </c>
      <c r="M65">
        <v>0</v>
      </c>
      <c r="N65">
        <v>110</v>
      </c>
      <c r="O65"/>
      <c r="P65">
        <v>0</v>
      </c>
      <c r="Q65">
        <v>91</v>
      </c>
      <c r="R65">
        <v>0</v>
      </c>
      <c r="S65">
        <v>0</v>
      </c>
      <c r="T65">
        <v>0</v>
      </c>
      <c r="U65">
        <v>19</v>
      </c>
      <c r="V65">
        <v>17</v>
      </c>
      <c r="W65" t="s">
        <v>63</v>
      </c>
      <c r="X65">
        <v>2</v>
      </c>
      <c r="Y65"/>
      <c r="Z65" s="29">
        <f t="shared" si="4"/>
        <v>0</v>
      </c>
      <c r="AA65" s="29">
        <f t="shared" si="3"/>
        <v>0</v>
      </c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</row>
    <row r="66" spans="1:256" hidden="1">
      <c r="A66" t="s">
        <v>56</v>
      </c>
      <c r="B66" t="s">
        <v>57</v>
      </c>
      <c r="C66" t="s">
        <v>264</v>
      </c>
      <c r="D66" t="s">
        <v>265</v>
      </c>
      <c r="E66" t="s">
        <v>266</v>
      </c>
      <c r="F66" t="s">
        <v>267</v>
      </c>
      <c r="G66" t="s">
        <v>66</v>
      </c>
      <c r="H66">
        <v>4.25</v>
      </c>
      <c r="I66">
        <v>4.25</v>
      </c>
      <c r="J66"/>
      <c r="K66">
        <v>0</v>
      </c>
      <c r="L66">
        <v>0</v>
      </c>
      <c r="M66">
        <v>0</v>
      </c>
      <c r="N66">
        <v>37</v>
      </c>
      <c r="O66"/>
      <c r="P66">
        <v>0</v>
      </c>
      <c r="Q66">
        <v>27</v>
      </c>
      <c r="R66">
        <v>1</v>
      </c>
      <c r="S66">
        <v>0</v>
      </c>
      <c r="T66">
        <v>0</v>
      </c>
      <c r="U66">
        <v>9</v>
      </c>
      <c r="V66">
        <v>7</v>
      </c>
      <c r="W66" t="s">
        <v>63</v>
      </c>
      <c r="X66">
        <v>2</v>
      </c>
      <c r="Y66"/>
      <c r="Z66" s="29">
        <f t="shared" si="4"/>
        <v>0</v>
      </c>
      <c r="AA66" s="29">
        <f t="shared" ref="AA66:AA97" si="5">Y66-Z66</f>
        <v>0</v>
      </c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</row>
    <row r="67" spans="1:256" hidden="1">
      <c r="A67" t="s">
        <v>56</v>
      </c>
      <c r="B67" t="s">
        <v>57</v>
      </c>
      <c r="C67" t="s">
        <v>268</v>
      </c>
      <c r="D67" t="s">
        <v>269</v>
      </c>
      <c r="E67" t="s">
        <v>266</v>
      </c>
      <c r="F67" t="s">
        <v>270</v>
      </c>
      <c r="G67" t="s">
        <v>62</v>
      </c>
      <c r="H67">
        <v>6.95</v>
      </c>
      <c r="I67">
        <v>6.95</v>
      </c>
      <c r="J67"/>
      <c r="K67">
        <v>0</v>
      </c>
      <c r="L67">
        <v>0</v>
      </c>
      <c r="M67">
        <v>0</v>
      </c>
      <c r="N67">
        <v>285</v>
      </c>
      <c r="O67"/>
      <c r="P67">
        <v>0</v>
      </c>
      <c r="Q67">
        <v>21</v>
      </c>
      <c r="R67">
        <v>2</v>
      </c>
      <c r="S67">
        <v>3</v>
      </c>
      <c r="T67">
        <v>0</v>
      </c>
      <c r="U67">
        <v>259</v>
      </c>
      <c r="V67">
        <v>230</v>
      </c>
      <c r="W67" t="s">
        <v>63</v>
      </c>
      <c r="X67">
        <v>28</v>
      </c>
      <c r="Y67"/>
      <c r="Z67" s="29">
        <f t="shared" si="4"/>
        <v>0</v>
      </c>
      <c r="AA67" s="29">
        <f t="shared" si="5"/>
        <v>0</v>
      </c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</row>
    <row r="68" spans="1:256" hidden="1">
      <c r="A68" t="s">
        <v>56</v>
      </c>
      <c r="B68" t="s">
        <v>57</v>
      </c>
      <c r="C68" t="s">
        <v>271</v>
      </c>
      <c r="D68" t="s">
        <v>272</v>
      </c>
      <c r="E68" t="s">
        <v>266</v>
      </c>
      <c r="F68" t="s">
        <v>270</v>
      </c>
      <c r="G68" t="s">
        <v>66</v>
      </c>
      <c r="H68">
        <v>8.9499999999999993</v>
      </c>
      <c r="I68">
        <v>8.9499999999999993</v>
      </c>
      <c r="J68"/>
      <c r="K68">
        <v>0</v>
      </c>
      <c r="L68">
        <v>0</v>
      </c>
      <c r="M68">
        <v>0</v>
      </c>
      <c r="N68">
        <v>47</v>
      </c>
      <c r="O68"/>
      <c r="P68">
        <v>0</v>
      </c>
      <c r="Q68">
        <v>26</v>
      </c>
      <c r="R68">
        <v>0</v>
      </c>
      <c r="S68">
        <v>0</v>
      </c>
      <c r="T68">
        <v>0</v>
      </c>
      <c r="U68">
        <v>21</v>
      </c>
      <c r="V68">
        <v>7</v>
      </c>
      <c r="W68" t="s">
        <v>63</v>
      </c>
      <c r="X68">
        <v>13</v>
      </c>
      <c r="Y68"/>
      <c r="Z68" s="29">
        <f t="shared" si="4"/>
        <v>0</v>
      </c>
      <c r="AA68" s="29">
        <f t="shared" si="5"/>
        <v>0</v>
      </c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</row>
    <row r="69" spans="1:256" hidden="1">
      <c r="A69" t="s">
        <v>56</v>
      </c>
      <c r="B69" t="s">
        <v>57</v>
      </c>
      <c r="C69" t="s">
        <v>273</v>
      </c>
      <c r="D69" t="s">
        <v>274</v>
      </c>
      <c r="E69" t="s">
        <v>266</v>
      </c>
      <c r="F69" t="s">
        <v>275</v>
      </c>
      <c r="G69" t="s">
        <v>62</v>
      </c>
      <c r="H69">
        <v>6.95</v>
      </c>
      <c r="I69">
        <v>6.95</v>
      </c>
      <c r="J69"/>
      <c r="K69">
        <v>0</v>
      </c>
      <c r="L69">
        <v>0</v>
      </c>
      <c r="M69">
        <v>0</v>
      </c>
      <c r="N69">
        <v>135</v>
      </c>
      <c r="O69"/>
      <c r="P69">
        <v>0</v>
      </c>
      <c r="Q69">
        <v>40</v>
      </c>
      <c r="R69">
        <v>2</v>
      </c>
      <c r="S69">
        <v>2</v>
      </c>
      <c r="T69">
        <v>0</v>
      </c>
      <c r="U69">
        <v>91</v>
      </c>
      <c r="V69">
        <v>80</v>
      </c>
      <c r="W69" t="s">
        <v>63</v>
      </c>
      <c r="X69">
        <v>10</v>
      </c>
      <c r="Y69"/>
      <c r="Z69" s="29">
        <f t="shared" si="4"/>
        <v>0</v>
      </c>
      <c r="AA69" s="29">
        <f t="shared" si="5"/>
        <v>0</v>
      </c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</row>
    <row r="70" spans="1:256" hidden="1">
      <c r="A70" t="s">
        <v>56</v>
      </c>
      <c r="B70" t="s">
        <v>57</v>
      </c>
      <c r="C70" t="s">
        <v>276</v>
      </c>
      <c r="D70" t="s">
        <v>277</v>
      </c>
      <c r="E70" t="s">
        <v>266</v>
      </c>
      <c r="F70" t="s">
        <v>275</v>
      </c>
      <c r="G70" t="s">
        <v>66</v>
      </c>
      <c r="H70">
        <v>8.9499999999999993</v>
      </c>
      <c r="I70">
        <v>8.9499999999999993</v>
      </c>
      <c r="J70"/>
      <c r="K70">
        <v>0</v>
      </c>
      <c r="L70">
        <v>0</v>
      </c>
      <c r="M70">
        <v>0</v>
      </c>
      <c r="N70">
        <v>-7</v>
      </c>
      <c r="O70"/>
      <c r="P70">
        <v>0</v>
      </c>
      <c r="Q70">
        <v>3</v>
      </c>
      <c r="R70">
        <v>0</v>
      </c>
      <c r="S70">
        <v>0</v>
      </c>
      <c r="T70">
        <v>0</v>
      </c>
      <c r="U70">
        <v>-10</v>
      </c>
      <c r="V70">
        <v>0</v>
      </c>
      <c r="W70" t="s">
        <v>102</v>
      </c>
      <c r="X70">
        <v>1</v>
      </c>
      <c r="Y70"/>
      <c r="Z70" s="29">
        <f t="shared" si="4"/>
        <v>0</v>
      </c>
      <c r="AA70" s="29">
        <f t="shared" si="5"/>
        <v>0</v>
      </c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</row>
    <row r="71" spans="1:256" hidden="1">
      <c r="A71" t="s">
        <v>56</v>
      </c>
      <c r="B71" t="s">
        <v>57</v>
      </c>
      <c r="C71" t="s">
        <v>278</v>
      </c>
      <c r="D71" t="s">
        <v>279</v>
      </c>
      <c r="E71" t="s">
        <v>266</v>
      </c>
      <c r="F71" t="s">
        <v>275</v>
      </c>
      <c r="G71" t="s">
        <v>66</v>
      </c>
      <c r="H71">
        <v>8.9499999999999993</v>
      </c>
      <c r="I71">
        <v>8.9499999999999993</v>
      </c>
      <c r="J71"/>
      <c r="K71">
        <v>0</v>
      </c>
      <c r="L71">
        <v>0</v>
      </c>
      <c r="M71">
        <v>0</v>
      </c>
      <c r="N71">
        <v>61</v>
      </c>
      <c r="O71"/>
      <c r="P71">
        <v>0</v>
      </c>
      <c r="Q71">
        <v>57</v>
      </c>
      <c r="R71">
        <v>0</v>
      </c>
      <c r="S71">
        <v>0</v>
      </c>
      <c r="T71">
        <v>0</v>
      </c>
      <c r="U71">
        <v>4</v>
      </c>
      <c r="V71">
        <v>4</v>
      </c>
      <c r="W71" t="s">
        <v>63</v>
      </c>
      <c r="X71"/>
      <c r="Y71"/>
      <c r="Z71" s="29">
        <f t="shared" si="4"/>
        <v>0</v>
      </c>
      <c r="AA71" s="29">
        <f t="shared" si="5"/>
        <v>0</v>
      </c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</row>
    <row r="72" spans="1:256" hidden="1">
      <c r="A72" t="s">
        <v>56</v>
      </c>
      <c r="B72" t="s">
        <v>190</v>
      </c>
      <c r="C72" t="s">
        <v>280</v>
      </c>
      <c r="D72" t="s">
        <v>281</v>
      </c>
      <c r="E72" t="s">
        <v>282</v>
      </c>
      <c r="F72" t="s">
        <v>283</v>
      </c>
      <c r="G72" t="s">
        <v>66</v>
      </c>
      <c r="H72">
        <v>8.9499999999999993</v>
      </c>
      <c r="I72">
        <v>8.9499999999999993</v>
      </c>
      <c r="J72"/>
      <c r="K72">
        <v>0</v>
      </c>
      <c r="L72">
        <v>0</v>
      </c>
      <c r="M72">
        <v>0</v>
      </c>
      <c r="N72">
        <v>67</v>
      </c>
      <c r="O72"/>
      <c r="P72">
        <v>0</v>
      </c>
      <c r="Q72">
        <v>66</v>
      </c>
      <c r="R72">
        <v>0</v>
      </c>
      <c r="S72">
        <v>0</v>
      </c>
      <c r="T72">
        <v>0</v>
      </c>
      <c r="U72">
        <v>1</v>
      </c>
      <c r="V72">
        <v>0</v>
      </c>
      <c r="W72" t="s">
        <v>102</v>
      </c>
      <c r="X72"/>
      <c r="Y72"/>
      <c r="Z72" s="29">
        <f t="shared" si="4"/>
        <v>0</v>
      </c>
      <c r="AA72" s="29">
        <f t="shared" si="5"/>
        <v>0</v>
      </c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</row>
    <row r="73" spans="1:256" hidden="1">
      <c r="A73" t="s">
        <v>56</v>
      </c>
      <c r="B73" t="s">
        <v>190</v>
      </c>
      <c r="C73" t="s">
        <v>284</v>
      </c>
      <c r="D73" t="s">
        <v>285</v>
      </c>
      <c r="E73" t="s">
        <v>286</v>
      </c>
      <c r="F73" t="s">
        <v>287</v>
      </c>
      <c r="G73" t="s">
        <v>62</v>
      </c>
      <c r="H73">
        <v>7.95</v>
      </c>
      <c r="I73">
        <v>7.95</v>
      </c>
      <c r="J73"/>
      <c r="K73">
        <v>0</v>
      </c>
      <c r="L73">
        <v>0</v>
      </c>
      <c r="M73">
        <v>0</v>
      </c>
      <c r="N73">
        <v>96</v>
      </c>
      <c r="O73"/>
      <c r="P73">
        <v>0</v>
      </c>
      <c r="Q73">
        <v>80</v>
      </c>
      <c r="R73">
        <v>4</v>
      </c>
      <c r="S73">
        <v>1</v>
      </c>
      <c r="T73">
        <v>0</v>
      </c>
      <c r="U73">
        <v>11</v>
      </c>
      <c r="V73">
        <v>0</v>
      </c>
      <c r="W73" t="s">
        <v>102</v>
      </c>
      <c r="X73"/>
      <c r="Y73"/>
      <c r="Z73" s="29">
        <f t="shared" si="4"/>
        <v>0</v>
      </c>
      <c r="AA73" s="29">
        <f t="shared" si="5"/>
        <v>0</v>
      </c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</row>
    <row r="74" spans="1:256" hidden="1">
      <c r="A74" t="s">
        <v>56</v>
      </c>
      <c r="B74" t="s">
        <v>57</v>
      </c>
      <c r="C74" t="s">
        <v>288</v>
      </c>
      <c r="D74" t="s">
        <v>289</v>
      </c>
      <c r="E74" t="s">
        <v>290</v>
      </c>
      <c r="F74" t="s">
        <v>291</v>
      </c>
      <c r="G74" t="s">
        <v>66</v>
      </c>
      <c r="H74">
        <v>8.9499999999999993</v>
      </c>
      <c r="I74">
        <v>8.9499999999999993</v>
      </c>
      <c r="J74"/>
      <c r="K74">
        <v>0</v>
      </c>
      <c r="L74">
        <v>0</v>
      </c>
      <c r="M74">
        <v>0</v>
      </c>
      <c r="N74">
        <v>110</v>
      </c>
      <c r="O74"/>
      <c r="P74">
        <v>0</v>
      </c>
      <c r="Q74">
        <v>16</v>
      </c>
      <c r="R74">
        <v>0</v>
      </c>
      <c r="S74">
        <v>0</v>
      </c>
      <c r="T74">
        <v>0</v>
      </c>
      <c r="U74">
        <v>94</v>
      </c>
      <c r="V74">
        <v>85</v>
      </c>
      <c r="W74" t="s">
        <v>141</v>
      </c>
      <c r="X74">
        <v>9</v>
      </c>
      <c r="Y74"/>
      <c r="Z74" s="29">
        <f t="shared" si="4"/>
        <v>0</v>
      </c>
      <c r="AA74" s="29">
        <f t="shared" si="5"/>
        <v>0</v>
      </c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</row>
    <row r="75" spans="1:256" hidden="1">
      <c r="A75" t="s">
        <v>56</v>
      </c>
      <c r="B75" t="s">
        <v>70</v>
      </c>
      <c r="C75" t="s">
        <v>292</v>
      </c>
      <c r="D75" t="s">
        <v>293</v>
      </c>
      <c r="E75" t="s">
        <v>294</v>
      </c>
      <c r="F75" t="s">
        <v>295</v>
      </c>
      <c r="G75" t="s">
        <v>62</v>
      </c>
      <c r="H75">
        <v>7.95</v>
      </c>
      <c r="I75">
        <v>7.95</v>
      </c>
      <c r="J75"/>
      <c r="K75">
        <v>0</v>
      </c>
      <c r="L75">
        <v>0</v>
      </c>
      <c r="M75">
        <v>1</v>
      </c>
      <c r="N75">
        <v>51</v>
      </c>
      <c r="O75"/>
      <c r="P75">
        <v>0</v>
      </c>
      <c r="Q75">
        <v>15</v>
      </c>
      <c r="R75">
        <v>0</v>
      </c>
      <c r="S75">
        <v>0</v>
      </c>
      <c r="T75">
        <v>0</v>
      </c>
      <c r="U75">
        <v>36</v>
      </c>
      <c r="V75">
        <v>28</v>
      </c>
      <c r="W75" t="s">
        <v>63</v>
      </c>
      <c r="X75">
        <v>5</v>
      </c>
      <c r="Y75">
        <v>4.57</v>
      </c>
      <c r="Z75" s="29">
        <f t="shared" si="4"/>
        <v>0.82260822608226081</v>
      </c>
      <c r="AA75" s="29">
        <f t="shared" si="5"/>
        <v>3.7473917739177396</v>
      </c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</row>
    <row r="76" spans="1:256" hidden="1">
      <c r="A76" t="s">
        <v>56</v>
      </c>
      <c r="B76" t="s">
        <v>129</v>
      </c>
      <c r="C76" t="s">
        <v>296</v>
      </c>
      <c r="D76" t="s">
        <v>297</v>
      </c>
      <c r="E76" t="s">
        <v>298</v>
      </c>
      <c r="F76" t="s">
        <v>299</v>
      </c>
      <c r="G76" t="s">
        <v>62</v>
      </c>
      <c r="H76">
        <v>5.95</v>
      </c>
      <c r="I76">
        <v>5.95</v>
      </c>
      <c r="J76"/>
      <c r="K76">
        <v>0</v>
      </c>
      <c r="L76">
        <v>0</v>
      </c>
      <c r="M76">
        <v>0</v>
      </c>
      <c r="N76">
        <v>340</v>
      </c>
      <c r="O76"/>
      <c r="P76">
        <v>0</v>
      </c>
      <c r="Q76">
        <v>59</v>
      </c>
      <c r="R76">
        <v>2</v>
      </c>
      <c r="S76">
        <v>5</v>
      </c>
      <c r="T76">
        <v>0</v>
      </c>
      <c r="U76">
        <v>274</v>
      </c>
      <c r="V76">
        <v>243</v>
      </c>
      <c r="W76" t="s">
        <v>63</v>
      </c>
      <c r="X76">
        <v>31</v>
      </c>
      <c r="Y76"/>
      <c r="Z76" s="29">
        <f t="shared" ref="Z76:Z105" si="6">Y76/5.5555</f>
        <v>0</v>
      </c>
      <c r="AA76" s="29">
        <f t="shared" si="5"/>
        <v>0</v>
      </c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</row>
    <row r="77" spans="1:256" hidden="1">
      <c r="A77" t="s">
        <v>56</v>
      </c>
      <c r="B77" t="s">
        <v>129</v>
      </c>
      <c r="C77" t="s">
        <v>300</v>
      </c>
      <c r="D77" t="s">
        <v>301</v>
      </c>
      <c r="E77" t="s">
        <v>298</v>
      </c>
      <c r="F77" t="s">
        <v>299</v>
      </c>
      <c r="G77" t="s">
        <v>66</v>
      </c>
      <c r="H77">
        <v>8.9499999999999993</v>
      </c>
      <c r="I77">
        <v>8.9499999999999993</v>
      </c>
      <c r="J77"/>
      <c r="K77">
        <v>0</v>
      </c>
      <c r="L77">
        <v>0</v>
      </c>
      <c r="M77">
        <v>0</v>
      </c>
      <c r="N77">
        <v>93</v>
      </c>
      <c r="O77"/>
      <c r="P77">
        <v>0</v>
      </c>
      <c r="Q77">
        <v>39</v>
      </c>
      <c r="R77">
        <v>0</v>
      </c>
      <c r="S77">
        <v>0</v>
      </c>
      <c r="T77">
        <v>0</v>
      </c>
      <c r="U77">
        <v>54</v>
      </c>
      <c r="V77">
        <v>42</v>
      </c>
      <c r="W77" t="s">
        <v>63</v>
      </c>
      <c r="X77">
        <v>12</v>
      </c>
      <c r="Y77"/>
      <c r="Z77" s="29">
        <f t="shared" si="6"/>
        <v>0</v>
      </c>
      <c r="AA77" s="29">
        <f t="shared" si="5"/>
        <v>0</v>
      </c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</row>
    <row r="78" spans="1:256" hidden="1">
      <c r="A78" t="s">
        <v>56</v>
      </c>
      <c r="B78" t="s">
        <v>70</v>
      </c>
      <c r="C78" t="s">
        <v>302</v>
      </c>
      <c r="D78" t="s">
        <v>303</v>
      </c>
      <c r="E78" t="s">
        <v>304</v>
      </c>
      <c r="F78" t="s">
        <v>305</v>
      </c>
      <c r="G78">
        <v>7</v>
      </c>
      <c r="H78">
        <v>2.75</v>
      </c>
      <c r="I78">
        <v>2.75</v>
      </c>
      <c r="J78"/>
      <c r="K78">
        <v>0</v>
      </c>
      <c r="L78">
        <v>0</v>
      </c>
      <c r="M78">
        <v>0</v>
      </c>
      <c r="N78">
        <v>111</v>
      </c>
      <c r="O78"/>
      <c r="P78">
        <v>0</v>
      </c>
      <c r="Q78">
        <v>110</v>
      </c>
      <c r="R78">
        <v>1</v>
      </c>
      <c r="S78">
        <v>0</v>
      </c>
      <c r="T78">
        <v>0</v>
      </c>
      <c r="U78">
        <v>0</v>
      </c>
      <c r="V78">
        <v>0</v>
      </c>
      <c r="W78" t="s">
        <v>102</v>
      </c>
      <c r="X78"/>
      <c r="Y78"/>
      <c r="Z78" s="29">
        <f t="shared" si="6"/>
        <v>0</v>
      </c>
      <c r="AA78" s="29">
        <f t="shared" si="5"/>
        <v>0</v>
      </c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</row>
    <row r="79" spans="1:256" hidden="1">
      <c r="A79" t="s">
        <v>56</v>
      </c>
      <c r="B79" t="s">
        <v>57</v>
      </c>
      <c r="C79" t="s">
        <v>306</v>
      </c>
      <c r="D79" t="s">
        <v>307</v>
      </c>
      <c r="E79" t="s">
        <v>308</v>
      </c>
      <c r="F79" t="s">
        <v>309</v>
      </c>
      <c r="G79" t="s">
        <v>62</v>
      </c>
      <c r="H79">
        <v>7.95</v>
      </c>
      <c r="I79">
        <v>7.95</v>
      </c>
      <c r="J79"/>
      <c r="K79">
        <v>0</v>
      </c>
      <c r="L79">
        <v>0</v>
      </c>
      <c r="M79">
        <v>0</v>
      </c>
      <c r="N79">
        <v>-182</v>
      </c>
      <c r="O79"/>
      <c r="P79">
        <v>0</v>
      </c>
      <c r="Q79">
        <v>44</v>
      </c>
      <c r="R79">
        <v>3</v>
      </c>
      <c r="S79">
        <v>2</v>
      </c>
      <c r="T79">
        <v>0</v>
      </c>
      <c r="U79">
        <v>-231</v>
      </c>
      <c r="V79">
        <v>0</v>
      </c>
      <c r="W79" t="s">
        <v>102</v>
      </c>
      <c r="X79">
        <v>3</v>
      </c>
      <c r="Y79"/>
      <c r="Z79" s="29">
        <f t="shared" si="6"/>
        <v>0</v>
      </c>
      <c r="AA79" s="29">
        <f t="shared" si="5"/>
        <v>0</v>
      </c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</row>
    <row r="80" spans="1:256" hidden="1">
      <c r="A80" t="s">
        <v>56</v>
      </c>
      <c r="B80" t="s">
        <v>57</v>
      </c>
      <c r="C80" t="s">
        <v>310</v>
      </c>
      <c r="D80" t="s">
        <v>311</v>
      </c>
      <c r="E80" t="s">
        <v>312</v>
      </c>
      <c r="F80" t="s">
        <v>313</v>
      </c>
      <c r="G80" t="s">
        <v>62</v>
      </c>
      <c r="H80">
        <v>2.75</v>
      </c>
      <c r="I80">
        <v>2.75</v>
      </c>
      <c r="J80"/>
      <c r="K80">
        <v>0</v>
      </c>
      <c r="L80">
        <v>0</v>
      </c>
      <c r="M80">
        <v>0</v>
      </c>
      <c r="N80">
        <v>142</v>
      </c>
      <c r="O80"/>
      <c r="P80">
        <v>0</v>
      </c>
      <c r="Q80">
        <v>136</v>
      </c>
      <c r="R80">
        <v>9</v>
      </c>
      <c r="S80">
        <v>13</v>
      </c>
      <c r="T80">
        <v>0</v>
      </c>
      <c r="U80">
        <v>-16</v>
      </c>
      <c r="V80">
        <v>0</v>
      </c>
      <c r="W80" t="s">
        <v>102</v>
      </c>
      <c r="X80">
        <v>4</v>
      </c>
      <c r="Y80"/>
      <c r="Z80" s="29">
        <f t="shared" si="6"/>
        <v>0</v>
      </c>
      <c r="AA80" s="29">
        <f t="shared" si="5"/>
        <v>0</v>
      </c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</row>
    <row r="81" spans="1:256" hidden="1">
      <c r="A81" t="s">
        <v>56</v>
      </c>
      <c r="B81" t="s">
        <v>57</v>
      </c>
      <c r="C81" t="s">
        <v>314</v>
      </c>
      <c r="D81" t="s">
        <v>315</v>
      </c>
      <c r="E81" t="s">
        <v>316</v>
      </c>
      <c r="F81" t="s">
        <v>317</v>
      </c>
      <c r="G81" t="s">
        <v>62</v>
      </c>
      <c r="H81">
        <v>5.95</v>
      </c>
      <c r="I81">
        <v>5.95</v>
      </c>
      <c r="J81"/>
      <c r="K81">
        <v>0</v>
      </c>
      <c r="L81">
        <v>0</v>
      </c>
      <c r="M81">
        <v>0</v>
      </c>
      <c r="N81">
        <v>38</v>
      </c>
      <c r="O81"/>
      <c r="P81">
        <v>0</v>
      </c>
      <c r="Q81">
        <v>12</v>
      </c>
      <c r="R81">
        <v>1</v>
      </c>
      <c r="S81">
        <v>0</v>
      </c>
      <c r="T81">
        <v>0</v>
      </c>
      <c r="U81">
        <v>25</v>
      </c>
      <c r="V81">
        <v>2</v>
      </c>
      <c r="W81" t="s">
        <v>63</v>
      </c>
      <c r="X81">
        <v>22</v>
      </c>
      <c r="Y81"/>
      <c r="Z81" s="29">
        <f t="shared" si="6"/>
        <v>0</v>
      </c>
      <c r="AA81" s="29">
        <f t="shared" si="5"/>
        <v>0</v>
      </c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</row>
    <row r="82" spans="1:256" hidden="1">
      <c r="A82" t="s">
        <v>56</v>
      </c>
      <c r="B82" t="s">
        <v>57</v>
      </c>
      <c r="C82" t="s">
        <v>318</v>
      </c>
      <c r="D82" t="s">
        <v>319</v>
      </c>
      <c r="E82" t="s">
        <v>316</v>
      </c>
      <c r="F82" t="s">
        <v>317</v>
      </c>
      <c r="G82" t="s">
        <v>66</v>
      </c>
      <c r="H82">
        <v>7.95</v>
      </c>
      <c r="I82">
        <v>7.95</v>
      </c>
      <c r="J82"/>
      <c r="K82">
        <v>0</v>
      </c>
      <c r="L82">
        <v>0</v>
      </c>
      <c r="M82">
        <v>0</v>
      </c>
      <c r="N82">
        <v>100</v>
      </c>
      <c r="O82"/>
      <c r="P82">
        <v>0</v>
      </c>
      <c r="Q82">
        <v>14</v>
      </c>
      <c r="R82">
        <v>0</v>
      </c>
      <c r="S82">
        <v>0</v>
      </c>
      <c r="T82">
        <v>0</v>
      </c>
      <c r="U82">
        <v>86</v>
      </c>
      <c r="V82">
        <v>70</v>
      </c>
      <c r="W82" t="s">
        <v>63</v>
      </c>
      <c r="X82">
        <v>15</v>
      </c>
      <c r="Y82"/>
      <c r="Z82" s="29">
        <f t="shared" si="6"/>
        <v>0</v>
      </c>
      <c r="AA82" s="29">
        <f t="shared" si="5"/>
        <v>0</v>
      </c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</row>
    <row r="83" spans="1:256" hidden="1">
      <c r="A83" t="s">
        <v>56</v>
      </c>
      <c r="B83" t="s">
        <v>57</v>
      </c>
      <c r="C83" t="s">
        <v>320</v>
      </c>
      <c r="D83" t="s">
        <v>321</v>
      </c>
      <c r="E83" t="s">
        <v>322</v>
      </c>
      <c r="F83" t="s">
        <v>323</v>
      </c>
      <c r="G83" t="s">
        <v>62</v>
      </c>
      <c r="H83">
        <v>6.95</v>
      </c>
      <c r="I83">
        <v>6.95</v>
      </c>
      <c r="J83"/>
      <c r="K83">
        <v>0</v>
      </c>
      <c r="L83">
        <v>0</v>
      </c>
      <c r="M83">
        <v>0</v>
      </c>
      <c r="N83">
        <v>1018</v>
      </c>
      <c r="O83"/>
      <c r="P83">
        <v>0</v>
      </c>
      <c r="Q83">
        <v>610</v>
      </c>
      <c r="R83">
        <v>14</v>
      </c>
      <c r="S83">
        <v>24</v>
      </c>
      <c r="T83">
        <v>0</v>
      </c>
      <c r="U83">
        <v>370</v>
      </c>
      <c r="V83">
        <v>348</v>
      </c>
      <c r="W83" t="s">
        <v>63</v>
      </c>
      <c r="X83">
        <v>22</v>
      </c>
      <c r="Y83"/>
      <c r="Z83" s="29">
        <f t="shared" si="6"/>
        <v>0</v>
      </c>
      <c r="AA83" s="29">
        <f t="shared" si="5"/>
        <v>0</v>
      </c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</row>
    <row r="84" spans="1:256" hidden="1">
      <c r="A84" t="s">
        <v>56</v>
      </c>
      <c r="B84" t="s">
        <v>57</v>
      </c>
      <c r="C84" t="s">
        <v>324</v>
      </c>
      <c r="D84" t="s">
        <v>325</v>
      </c>
      <c r="E84" t="s">
        <v>322</v>
      </c>
      <c r="F84" t="s">
        <v>323</v>
      </c>
      <c r="G84" t="s">
        <v>66</v>
      </c>
      <c r="H84">
        <v>8.9499999999999993</v>
      </c>
      <c r="I84">
        <v>8.9499999999999993</v>
      </c>
      <c r="J84"/>
      <c r="K84">
        <v>0</v>
      </c>
      <c r="L84">
        <v>0</v>
      </c>
      <c r="M84">
        <v>0</v>
      </c>
      <c r="N84">
        <v>226</v>
      </c>
      <c r="O84"/>
      <c r="P84">
        <v>0</v>
      </c>
      <c r="Q84">
        <v>132</v>
      </c>
      <c r="R84">
        <v>1</v>
      </c>
      <c r="S84">
        <v>0</v>
      </c>
      <c r="T84">
        <v>0</v>
      </c>
      <c r="U84">
        <v>93</v>
      </c>
      <c r="V84">
        <v>83</v>
      </c>
      <c r="W84" t="s">
        <v>63</v>
      </c>
      <c r="X84">
        <v>8</v>
      </c>
      <c r="Y84"/>
      <c r="Z84" s="29">
        <f t="shared" si="6"/>
        <v>0</v>
      </c>
      <c r="AA84" s="29">
        <f t="shared" si="5"/>
        <v>0</v>
      </c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</row>
    <row r="85" spans="1:256" hidden="1">
      <c r="A85" t="s">
        <v>56</v>
      </c>
      <c r="B85" t="s">
        <v>190</v>
      </c>
      <c r="C85" t="s">
        <v>326</v>
      </c>
      <c r="D85" t="s">
        <v>327</v>
      </c>
      <c r="E85" t="s">
        <v>328</v>
      </c>
      <c r="F85" t="s">
        <v>329</v>
      </c>
      <c r="G85" t="s">
        <v>62</v>
      </c>
      <c r="H85">
        <v>7.95</v>
      </c>
      <c r="I85">
        <v>7.95</v>
      </c>
      <c r="J85"/>
      <c r="K85">
        <v>0</v>
      </c>
      <c r="L85">
        <v>0</v>
      </c>
      <c r="M85">
        <v>0</v>
      </c>
      <c r="N85">
        <v>27</v>
      </c>
      <c r="O85"/>
      <c r="P85">
        <v>0</v>
      </c>
      <c r="Q85">
        <v>19</v>
      </c>
      <c r="R85">
        <v>0</v>
      </c>
      <c r="S85">
        <v>0</v>
      </c>
      <c r="T85">
        <v>0</v>
      </c>
      <c r="U85">
        <v>8</v>
      </c>
      <c r="V85">
        <v>0</v>
      </c>
      <c r="W85" t="s">
        <v>102</v>
      </c>
      <c r="X85">
        <v>2</v>
      </c>
      <c r="Y85"/>
      <c r="Z85" s="29">
        <f t="shared" si="6"/>
        <v>0</v>
      </c>
      <c r="AA85" s="29">
        <f t="shared" si="5"/>
        <v>0</v>
      </c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</row>
    <row r="86" spans="1:256" hidden="1">
      <c r="A86" t="s">
        <v>56</v>
      </c>
      <c r="B86" t="s">
        <v>190</v>
      </c>
      <c r="C86" t="s">
        <v>330</v>
      </c>
      <c r="D86" t="s">
        <v>331</v>
      </c>
      <c r="E86" t="s">
        <v>332</v>
      </c>
      <c r="F86" t="s">
        <v>333</v>
      </c>
      <c r="G86" t="s">
        <v>62</v>
      </c>
      <c r="H86">
        <v>7.95</v>
      </c>
      <c r="I86">
        <v>7.95</v>
      </c>
      <c r="J86"/>
      <c r="K86">
        <v>0</v>
      </c>
      <c r="L86">
        <v>0</v>
      </c>
      <c r="M86">
        <v>0</v>
      </c>
      <c r="N86">
        <v>289</v>
      </c>
      <c r="O86"/>
      <c r="P86">
        <v>0</v>
      </c>
      <c r="Q86">
        <v>239</v>
      </c>
      <c r="R86">
        <v>7</v>
      </c>
      <c r="S86">
        <v>4</v>
      </c>
      <c r="T86">
        <v>0</v>
      </c>
      <c r="U86">
        <v>39</v>
      </c>
      <c r="V86">
        <v>39</v>
      </c>
      <c r="W86" t="s">
        <v>63</v>
      </c>
      <c r="X86"/>
      <c r="Y86"/>
      <c r="Z86" s="29">
        <f t="shared" si="6"/>
        <v>0</v>
      </c>
      <c r="AA86" s="29">
        <f t="shared" si="5"/>
        <v>0</v>
      </c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</row>
    <row r="87" spans="1:256" hidden="1">
      <c r="A87" t="s">
        <v>56</v>
      </c>
      <c r="B87" t="s">
        <v>57</v>
      </c>
      <c r="C87" t="s">
        <v>334</v>
      </c>
      <c r="D87" t="s">
        <v>335</v>
      </c>
      <c r="E87" t="s">
        <v>336</v>
      </c>
      <c r="F87" t="s">
        <v>337</v>
      </c>
      <c r="G87" t="s">
        <v>62</v>
      </c>
      <c r="H87">
        <v>7.95</v>
      </c>
      <c r="I87">
        <v>7.95</v>
      </c>
      <c r="J87"/>
      <c r="K87">
        <v>0</v>
      </c>
      <c r="L87">
        <v>0</v>
      </c>
      <c r="M87">
        <v>0</v>
      </c>
      <c r="N87">
        <v>-433</v>
      </c>
      <c r="O87"/>
      <c r="P87">
        <v>0</v>
      </c>
      <c r="Q87">
        <v>122</v>
      </c>
      <c r="R87">
        <v>8</v>
      </c>
      <c r="S87">
        <v>8</v>
      </c>
      <c r="T87">
        <v>0</v>
      </c>
      <c r="U87">
        <v>-571</v>
      </c>
      <c r="V87">
        <v>0</v>
      </c>
      <c r="W87" t="s">
        <v>102</v>
      </c>
      <c r="X87">
        <v>2</v>
      </c>
      <c r="Y87"/>
      <c r="Z87" s="29">
        <f t="shared" si="6"/>
        <v>0</v>
      </c>
      <c r="AA87" s="29">
        <f t="shared" si="5"/>
        <v>0</v>
      </c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</row>
    <row r="88" spans="1:256" hidden="1">
      <c r="A88" t="s">
        <v>56</v>
      </c>
      <c r="B88" t="s">
        <v>57</v>
      </c>
      <c r="C88" t="s">
        <v>338</v>
      </c>
      <c r="D88" t="s">
        <v>339</v>
      </c>
      <c r="E88" t="s">
        <v>336</v>
      </c>
      <c r="F88" t="s">
        <v>337</v>
      </c>
      <c r="G88" t="s">
        <v>66</v>
      </c>
      <c r="H88">
        <v>7.95</v>
      </c>
      <c r="I88">
        <v>7.95</v>
      </c>
      <c r="J88"/>
      <c r="K88">
        <v>0</v>
      </c>
      <c r="L88">
        <v>0</v>
      </c>
      <c r="M88">
        <v>0</v>
      </c>
      <c r="N88">
        <v>55</v>
      </c>
      <c r="O88"/>
      <c r="P88">
        <v>0</v>
      </c>
      <c r="Q88">
        <v>44</v>
      </c>
      <c r="R88">
        <v>2</v>
      </c>
      <c r="S88">
        <v>1</v>
      </c>
      <c r="T88">
        <v>0</v>
      </c>
      <c r="U88">
        <v>8</v>
      </c>
      <c r="V88">
        <v>8</v>
      </c>
      <c r="W88" t="s">
        <v>63</v>
      </c>
      <c r="X88"/>
      <c r="Y88"/>
      <c r="Z88" s="29">
        <f t="shared" si="6"/>
        <v>0</v>
      </c>
      <c r="AA88" s="29">
        <f t="shared" si="5"/>
        <v>0</v>
      </c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</row>
    <row r="89" spans="1:256" hidden="1">
      <c r="A89" t="s">
        <v>56</v>
      </c>
      <c r="B89" t="s">
        <v>57</v>
      </c>
      <c r="C89" t="s">
        <v>340</v>
      </c>
      <c r="D89" t="s">
        <v>341</v>
      </c>
      <c r="E89" t="s">
        <v>336</v>
      </c>
      <c r="F89" t="s">
        <v>342</v>
      </c>
      <c r="G89" t="s">
        <v>66</v>
      </c>
      <c r="H89">
        <v>8.9499999999999993</v>
      </c>
      <c r="I89">
        <v>8.9499999999999993</v>
      </c>
      <c r="J89"/>
      <c r="K89">
        <v>0</v>
      </c>
      <c r="L89">
        <v>0</v>
      </c>
      <c r="M89">
        <v>0</v>
      </c>
      <c r="N89">
        <v>22</v>
      </c>
      <c r="O89"/>
      <c r="P89">
        <v>0</v>
      </c>
      <c r="Q89">
        <v>4</v>
      </c>
      <c r="R89">
        <v>0</v>
      </c>
      <c r="S89">
        <v>0</v>
      </c>
      <c r="T89">
        <v>0</v>
      </c>
      <c r="U89">
        <v>18</v>
      </c>
      <c r="V89">
        <v>14</v>
      </c>
      <c r="W89" t="s">
        <v>63</v>
      </c>
      <c r="X89">
        <v>4</v>
      </c>
      <c r="Y89"/>
      <c r="Z89" s="29">
        <f t="shared" si="6"/>
        <v>0</v>
      </c>
      <c r="AA89" s="29">
        <f t="shared" si="5"/>
        <v>0</v>
      </c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</row>
    <row r="90" spans="1:256" hidden="1">
      <c r="A90" t="s">
        <v>56</v>
      </c>
      <c r="B90" t="s">
        <v>57</v>
      </c>
      <c r="C90" t="s">
        <v>343</v>
      </c>
      <c r="D90" t="s">
        <v>344</v>
      </c>
      <c r="E90" t="s">
        <v>345</v>
      </c>
      <c r="F90" t="s">
        <v>346</v>
      </c>
      <c r="G90" t="s">
        <v>62</v>
      </c>
      <c r="H90">
        <v>5.95</v>
      </c>
      <c r="I90">
        <v>5.95</v>
      </c>
      <c r="J90"/>
      <c r="K90">
        <v>0</v>
      </c>
      <c r="L90">
        <v>0</v>
      </c>
      <c r="M90">
        <v>0</v>
      </c>
      <c r="N90">
        <v>0</v>
      </c>
      <c r="O90"/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 t="s">
        <v>168</v>
      </c>
      <c r="X90"/>
      <c r="Y90"/>
      <c r="Z90" s="29">
        <f t="shared" si="6"/>
        <v>0</v>
      </c>
      <c r="AA90" s="29">
        <f t="shared" si="5"/>
        <v>0</v>
      </c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</row>
    <row r="91" spans="1:256" hidden="1">
      <c r="A91" t="s">
        <v>56</v>
      </c>
      <c r="B91" t="s">
        <v>57</v>
      </c>
      <c r="C91" t="s">
        <v>347</v>
      </c>
      <c r="D91" t="s">
        <v>348</v>
      </c>
      <c r="E91" t="s">
        <v>345</v>
      </c>
      <c r="F91" t="s">
        <v>346</v>
      </c>
      <c r="G91" t="s">
        <v>66</v>
      </c>
      <c r="H91">
        <v>8.9499999999999993</v>
      </c>
      <c r="I91">
        <v>8.9499999999999993</v>
      </c>
      <c r="J91"/>
      <c r="K91">
        <v>0</v>
      </c>
      <c r="L91">
        <v>0</v>
      </c>
      <c r="M91">
        <v>0</v>
      </c>
      <c r="N91">
        <v>0</v>
      </c>
      <c r="O91"/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 t="s">
        <v>168</v>
      </c>
      <c r="X91"/>
      <c r="Y91"/>
      <c r="Z91" s="29">
        <f t="shared" si="6"/>
        <v>0</v>
      </c>
      <c r="AA91" s="29">
        <f t="shared" si="5"/>
        <v>0</v>
      </c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</row>
    <row r="92" spans="1:256" hidden="1">
      <c r="A92" t="s">
        <v>56</v>
      </c>
      <c r="B92" t="s">
        <v>70</v>
      </c>
      <c r="C92" t="s">
        <v>349</v>
      </c>
      <c r="D92" t="s">
        <v>350</v>
      </c>
      <c r="E92" t="s">
        <v>351</v>
      </c>
      <c r="F92" t="s">
        <v>352</v>
      </c>
      <c r="G92">
        <v>7</v>
      </c>
      <c r="H92">
        <v>2.75</v>
      </c>
      <c r="I92">
        <v>2.75</v>
      </c>
      <c r="J92"/>
      <c r="K92">
        <v>0</v>
      </c>
      <c r="L92">
        <v>0</v>
      </c>
      <c r="M92">
        <v>0</v>
      </c>
      <c r="N92">
        <v>990</v>
      </c>
      <c r="O92"/>
      <c r="P92">
        <v>0</v>
      </c>
      <c r="Q92">
        <v>976</v>
      </c>
      <c r="R92">
        <v>2</v>
      </c>
      <c r="S92">
        <v>1</v>
      </c>
      <c r="T92">
        <v>0</v>
      </c>
      <c r="U92">
        <v>11</v>
      </c>
      <c r="V92">
        <v>0</v>
      </c>
      <c r="W92" t="s">
        <v>102</v>
      </c>
      <c r="X92">
        <v>1</v>
      </c>
      <c r="Y92"/>
      <c r="Z92" s="29">
        <f t="shared" si="6"/>
        <v>0</v>
      </c>
      <c r="AA92" s="29">
        <f t="shared" si="5"/>
        <v>0</v>
      </c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</row>
    <row r="93" spans="1:256" hidden="1">
      <c r="A93" t="s">
        <v>56</v>
      </c>
      <c r="B93" t="s">
        <v>70</v>
      </c>
      <c r="C93" t="s">
        <v>353</v>
      </c>
      <c r="D93" t="s">
        <v>354</v>
      </c>
      <c r="E93" t="s">
        <v>351</v>
      </c>
      <c r="F93" t="s">
        <v>355</v>
      </c>
      <c r="G93" t="s">
        <v>356</v>
      </c>
      <c r="H93">
        <v>5</v>
      </c>
      <c r="I93">
        <v>5</v>
      </c>
      <c r="J93"/>
      <c r="K93">
        <v>0</v>
      </c>
      <c r="L93">
        <v>0</v>
      </c>
      <c r="M93">
        <v>0</v>
      </c>
      <c r="N93">
        <v>806</v>
      </c>
      <c r="O93"/>
      <c r="P93">
        <v>0</v>
      </c>
      <c r="Q93">
        <v>849</v>
      </c>
      <c r="R93">
        <v>0</v>
      </c>
      <c r="S93">
        <v>0</v>
      </c>
      <c r="T93">
        <v>0</v>
      </c>
      <c r="U93">
        <v>-43</v>
      </c>
      <c r="V93">
        <v>0</v>
      </c>
      <c r="W93" t="s">
        <v>102</v>
      </c>
      <c r="X93">
        <v>5</v>
      </c>
      <c r="Y93"/>
      <c r="Z93" s="29">
        <f t="shared" si="6"/>
        <v>0</v>
      </c>
      <c r="AA93" s="29">
        <f t="shared" si="5"/>
        <v>0</v>
      </c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</row>
    <row r="94" spans="1:256" hidden="1">
      <c r="A94" t="s">
        <v>56</v>
      </c>
      <c r="B94" t="s">
        <v>57</v>
      </c>
      <c r="C94" t="s">
        <v>357</v>
      </c>
      <c r="D94" t="s">
        <v>358</v>
      </c>
      <c r="E94" t="s">
        <v>359</v>
      </c>
      <c r="F94" t="s">
        <v>360</v>
      </c>
      <c r="G94" t="s">
        <v>62</v>
      </c>
      <c r="H94">
        <v>6.95</v>
      </c>
      <c r="I94">
        <v>6.95</v>
      </c>
      <c r="J94"/>
      <c r="K94">
        <v>0</v>
      </c>
      <c r="L94">
        <v>0</v>
      </c>
      <c r="M94">
        <v>0</v>
      </c>
      <c r="N94">
        <v>455</v>
      </c>
      <c r="O94"/>
      <c r="P94">
        <v>0</v>
      </c>
      <c r="Q94">
        <v>135</v>
      </c>
      <c r="R94">
        <v>2</v>
      </c>
      <c r="S94">
        <v>8</v>
      </c>
      <c r="T94">
        <v>0</v>
      </c>
      <c r="U94">
        <v>310</v>
      </c>
      <c r="V94">
        <v>299</v>
      </c>
      <c r="W94" t="s">
        <v>63</v>
      </c>
      <c r="X94">
        <v>11</v>
      </c>
      <c r="Y94"/>
      <c r="Z94" s="29">
        <f t="shared" si="6"/>
        <v>0</v>
      </c>
      <c r="AA94" s="29">
        <f t="shared" si="5"/>
        <v>0</v>
      </c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</row>
    <row r="95" spans="1:256" hidden="1">
      <c r="A95" t="s">
        <v>56</v>
      </c>
      <c r="B95" t="s">
        <v>57</v>
      </c>
      <c r="C95" t="s">
        <v>361</v>
      </c>
      <c r="D95" t="s">
        <v>362</v>
      </c>
      <c r="E95" t="s">
        <v>359</v>
      </c>
      <c r="F95" t="s">
        <v>360</v>
      </c>
      <c r="G95" t="s">
        <v>66</v>
      </c>
      <c r="H95">
        <v>8.9499999999999993</v>
      </c>
      <c r="I95">
        <v>8.9499999999999993</v>
      </c>
      <c r="J95"/>
      <c r="K95">
        <v>0</v>
      </c>
      <c r="L95">
        <v>0</v>
      </c>
      <c r="M95">
        <v>1</v>
      </c>
      <c r="N95">
        <v>143</v>
      </c>
      <c r="O95"/>
      <c r="P95">
        <v>0</v>
      </c>
      <c r="Q95">
        <v>115</v>
      </c>
      <c r="R95">
        <v>0</v>
      </c>
      <c r="S95">
        <v>0</v>
      </c>
      <c r="T95">
        <v>0</v>
      </c>
      <c r="U95">
        <v>28</v>
      </c>
      <c r="V95">
        <v>21</v>
      </c>
      <c r="W95" t="s">
        <v>63</v>
      </c>
      <c r="X95">
        <v>6</v>
      </c>
      <c r="Y95">
        <v>6.24</v>
      </c>
      <c r="Z95" s="29">
        <f t="shared" si="6"/>
        <v>1.1232112321123211</v>
      </c>
      <c r="AA95" s="29">
        <f t="shared" si="5"/>
        <v>5.1167887678876793</v>
      </c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</row>
    <row r="96" spans="1:256" hidden="1">
      <c r="A96" t="s">
        <v>56</v>
      </c>
      <c r="B96" t="s">
        <v>57</v>
      </c>
      <c r="C96" t="s">
        <v>363</v>
      </c>
      <c r="D96" t="s">
        <v>364</v>
      </c>
      <c r="E96" t="s">
        <v>359</v>
      </c>
      <c r="F96" t="s">
        <v>365</v>
      </c>
      <c r="G96">
        <v>7</v>
      </c>
      <c r="H96">
        <v>2.95</v>
      </c>
      <c r="I96">
        <v>2.95</v>
      </c>
      <c r="J96"/>
      <c r="K96">
        <v>0</v>
      </c>
      <c r="L96">
        <v>0</v>
      </c>
      <c r="M96">
        <v>0</v>
      </c>
      <c r="N96">
        <v>45</v>
      </c>
      <c r="O96"/>
      <c r="P96">
        <v>0</v>
      </c>
      <c r="Q96">
        <v>36</v>
      </c>
      <c r="R96">
        <v>1</v>
      </c>
      <c r="S96">
        <v>0</v>
      </c>
      <c r="T96">
        <v>0</v>
      </c>
      <c r="U96">
        <v>8</v>
      </c>
      <c r="V96">
        <v>8</v>
      </c>
      <c r="W96" t="s">
        <v>63</v>
      </c>
      <c r="X96"/>
      <c r="Y96"/>
      <c r="Z96" s="29">
        <f t="shared" si="6"/>
        <v>0</v>
      </c>
      <c r="AA96" s="29">
        <f t="shared" si="5"/>
        <v>0</v>
      </c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</row>
    <row r="97" spans="1:256" hidden="1">
      <c r="A97" t="s">
        <v>56</v>
      </c>
      <c r="B97" t="s">
        <v>57</v>
      </c>
      <c r="C97" t="s">
        <v>366</v>
      </c>
      <c r="D97" t="s">
        <v>367</v>
      </c>
      <c r="E97" t="s">
        <v>359</v>
      </c>
      <c r="F97" t="s">
        <v>368</v>
      </c>
      <c r="G97" t="s">
        <v>62</v>
      </c>
      <c r="H97">
        <v>6.95</v>
      </c>
      <c r="I97">
        <v>6.95</v>
      </c>
      <c r="J97"/>
      <c r="K97">
        <v>0</v>
      </c>
      <c r="L97">
        <v>0</v>
      </c>
      <c r="M97">
        <v>0</v>
      </c>
      <c r="N97">
        <v>644</v>
      </c>
      <c r="O97"/>
      <c r="P97">
        <v>0</v>
      </c>
      <c r="Q97">
        <v>91</v>
      </c>
      <c r="R97">
        <v>2</v>
      </c>
      <c r="S97">
        <v>5</v>
      </c>
      <c r="T97">
        <v>0</v>
      </c>
      <c r="U97">
        <v>546</v>
      </c>
      <c r="V97">
        <v>530</v>
      </c>
      <c r="W97" t="s">
        <v>63</v>
      </c>
      <c r="X97">
        <v>16</v>
      </c>
      <c r="Y97"/>
      <c r="Z97" s="29">
        <f t="shared" si="6"/>
        <v>0</v>
      </c>
      <c r="AA97" s="29">
        <f t="shared" si="5"/>
        <v>0</v>
      </c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</row>
    <row r="98" spans="1:256" hidden="1">
      <c r="A98" t="s">
        <v>56</v>
      </c>
      <c r="B98" t="s">
        <v>57</v>
      </c>
      <c r="C98" t="s">
        <v>369</v>
      </c>
      <c r="D98" t="s">
        <v>370</v>
      </c>
      <c r="E98" t="s">
        <v>359</v>
      </c>
      <c r="F98" t="s">
        <v>368</v>
      </c>
      <c r="G98" t="s">
        <v>66</v>
      </c>
      <c r="H98">
        <v>8.9499999999999993</v>
      </c>
      <c r="I98">
        <v>8.9499999999999993</v>
      </c>
      <c r="J98"/>
      <c r="K98">
        <v>0</v>
      </c>
      <c r="L98">
        <v>0</v>
      </c>
      <c r="M98">
        <v>1</v>
      </c>
      <c r="N98">
        <v>109</v>
      </c>
      <c r="O98"/>
      <c r="P98">
        <v>0</v>
      </c>
      <c r="Q98">
        <v>64</v>
      </c>
      <c r="R98">
        <v>3</v>
      </c>
      <c r="S98">
        <v>0</v>
      </c>
      <c r="T98">
        <v>0</v>
      </c>
      <c r="U98">
        <v>42</v>
      </c>
      <c r="V98">
        <v>27</v>
      </c>
      <c r="W98" t="s">
        <v>63</v>
      </c>
      <c r="X98">
        <v>13</v>
      </c>
      <c r="Y98">
        <v>6.24</v>
      </c>
      <c r="Z98" s="29">
        <f t="shared" si="6"/>
        <v>1.1232112321123211</v>
      </c>
      <c r="AA98" s="29">
        <f t="shared" ref="AA98:AA129" si="7">Y98-Z98</f>
        <v>5.1167887678876793</v>
      </c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</row>
    <row r="99" spans="1:256" hidden="1">
      <c r="A99" t="s">
        <v>56</v>
      </c>
      <c r="B99" t="s">
        <v>57</v>
      </c>
      <c r="C99" t="s">
        <v>371</v>
      </c>
      <c r="D99" t="s">
        <v>372</v>
      </c>
      <c r="E99" t="s">
        <v>359</v>
      </c>
      <c r="F99" t="s">
        <v>368</v>
      </c>
      <c r="G99" t="s">
        <v>66</v>
      </c>
      <c r="H99">
        <v>9.9499999999999993</v>
      </c>
      <c r="I99">
        <v>9.9499999999999993</v>
      </c>
      <c r="J99"/>
      <c r="K99">
        <v>0</v>
      </c>
      <c r="L99">
        <v>0</v>
      </c>
      <c r="M99">
        <v>1</v>
      </c>
      <c r="N99">
        <v>83</v>
      </c>
      <c r="O99"/>
      <c r="P99">
        <v>0</v>
      </c>
      <c r="Q99">
        <v>56</v>
      </c>
      <c r="R99">
        <v>1</v>
      </c>
      <c r="S99">
        <v>0</v>
      </c>
      <c r="T99">
        <v>0</v>
      </c>
      <c r="U99">
        <v>26</v>
      </c>
      <c r="V99">
        <v>25</v>
      </c>
      <c r="W99" t="s">
        <v>63</v>
      </c>
      <c r="X99"/>
      <c r="Y99">
        <v>6.94</v>
      </c>
      <c r="Z99" s="29">
        <f t="shared" si="6"/>
        <v>1.2492124921249212</v>
      </c>
      <c r="AA99" s="29">
        <f t="shared" si="7"/>
        <v>5.6907875078750791</v>
      </c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</row>
    <row r="100" spans="1:256" hidden="1">
      <c r="A100" t="s">
        <v>56</v>
      </c>
      <c r="B100" t="s">
        <v>57</v>
      </c>
      <c r="C100" t="s">
        <v>373</v>
      </c>
      <c r="D100" t="s">
        <v>374</v>
      </c>
      <c r="E100" t="s">
        <v>375</v>
      </c>
      <c r="F100" t="s">
        <v>376</v>
      </c>
      <c r="G100" t="s">
        <v>62</v>
      </c>
      <c r="H100">
        <v>6.95</v>
      </c>
      <c r="I100">
        <v>6.95</v>
      </c>
      <c r="J100"/>
      <c r="K100">
        <v>0</v>
      </c>
      <c r="L100">
        <v>0</v>
      </c>
      <c r="M100">
        <v>3</v>
      </c>
      <c r="N100">
        <v>395</v>
      </c>
      <c r="O100"/>
      <c r="P100">
        <v>0</v>
      </c>
      <c r="Q100">
        <v>189</v>
      </c>
      <c r="R100">
        <v>1</v>
      </c>
      <c r="S100">
        <v>6</v>
      </c>
      <c r="T100">
        <v>0</v>
      </c>
      <c r="U100">
        <v>199</v>
      </c>
      <c r="V100">
        <v>123</v>
      </c>
      <c r="W100" t="s">
        <v>63</v>
      </c>
      <c r="X100">
        <v>72</v>
      </c>
      <c r="Y100">
        <v>13.92</v>
      </c>
      <c r="Z100" s="29">
        <f t="shared" si="6"/>
        <v>2.5056250562505622</v>
      </c>
      <c r="AA100" s="29">
        <f t="shared" si="7"/>
        <v>11.414374943749438</v>
      </c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</row>
    <row r="101" spans="1:256" hidden="1">
      <c r="A101" t="s">
        <v>56</v>
      </c>
      <c r="B101" t="s">
        <v>57</v>
      </c>
      <c r="C101" t="s">
        <v>377</v>
      </c>
      <c r="D101" t="s">
        <v>378</v>
      </c>
      <c r="E101" t="s">
        <v>375</v>
      </c>
      <c r="F101" t="s">
        <v>376</v>
      </c>
      <c r="G101" t="s">
        <v>66</v>
      </c>
      <c r="H101">
        <v>8.9499999999999993</v>
      </c>
      <c r="I101">
        <v>8.9499999999999993</v>
      </c>
      <c r="J101"/>
      <c r="K101">
        <v>0</v>
      </c>
      <c r="L101">
        <v>0</v>
      </c>
      <c r="M101">
        <v>0</v>
      </c>
      <c r="N101">
        <v>94</v>
      </c>
      <c r="O101"/>
      <c r="P101">
        <v>0</v>
      </c>
      <c r="Q101">
        <v>63</v>
      </c>
      <c r="R101">
        <v>0</v>
      </c>
      <c r="S101">
        <v>0</v>
      </c>
      <c r="T101">
        <v>0</v>
      </c>
      <c r="U101">
        <v>31</v>
      </c>
      <c r="V101">
        <v>3</v>
      </c>
      <c r="W101" t="s">
        <v>63</v>
      </c>
      <c r="X101">
        <v>28</v>
      </c>
      <c r="Y101"/>
      <c r="Z101" s="29">
        <f t="shared" si="6"/>
        <v>0</v>
      </c>
      <c r="AA101" s="29">
        <f t="shared" si="7"/>
        <v>0</v>
      </c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</row>
    <row r="102" spans="1:256" hidden="1">
      <c r="A102" t="s">
        <v>56</v>
      </c>
      <c r="B102" t="s">
        <v>57</v>
      </c>
      <c r="C102" t="s">
        <v>379</v>
      </c>
      <c r="D102" t="s">
        <v>380</v>
      </c>
      <c r="E102" t="s">
        <v>375</v>
      </c>
      <c r="F102" t="s">
        <v>376</v>
      </c>
      <c r="G102" t="s">
        <v>66</v>
      </c>
      <c r="H102">
        <v>9.9499999999999993</v>
      </c>
      <c r="I102">
        <v>9.9499999999999993</v>
      </c>
      <c r="J102"/>
      <c r="K102">
        <v>0</v>
      </c>
      <c r="L102">
        <v>0</v>
      </c>
      <c r="M102">
        <v>0</v>
      </c>
      <c r="N102">
        <v>88</v>
      </c>
      <c r="O102"/>
      <c r="P102">
        <v>0</v>
      </c>
      <c r="Q102">
        <v>71</v>
      </c>
      <c r="R102">
        <v>0</v>
      </c>
      <c r="S102">
        <v>0</v>
      </c>
      <c r="T102">
        <v>0</v>
      </c>
      <c r="U102">
        <v>17</v>
      </c>
      <c r="V102">
        <v>0</v>
      </c>
      <c r="W102" t="s">
        <v>102</v>
      </c>
      <c r="X102">
        <v>8</v>
      </c>
      <c r="Y102"/>
      <c r="Z102" s="29">
        <f t="shared" si="6"/>
        <v>0</v>
      </c>
      <c r="AA102" s="29">
        <f t="shared" si="7"/>
        <v>0</v>
      </c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</row>
    <row r="103" spans="1:256" hidden="1">
      <c r="A103" t="s">
        <v>56</v>
      </c>
      <c r="B103" t="s">
        <v>70</v>
      </c>
      <c r="C103" t="s">
        <v>381</v>
      </c>
      <c r="D103" t="s">
        <v>382</v>
      </c>
      <c r="E103" t="s">
        <v>375</v>
      </c>
      <c r="F103" t="s">
        <v>383</v>
      </c>
      <c r="G103" t="s">
        <v>62</v>
      </c>
      <c r="H103">
        <v>4.75</v>
      </c>
      <c r="I103">
        <v>4.75</v>
      </c>
      <c r="J103"/>
      <c r="K103">
        <v>0</v>
      </c>
      <c r="L103">
        <v>0</v>
      </c>
      <c r="M103">
        <v>0</v>
      </c>
      <c r="N103">
        <v>348</v>
      </c>
      <c r="O103"/>
      <c r="P103">
        <v>0</v>
      </c>
      <c r="Q103">
        <v>271</v>
      </c>
      <c r="R103">
        <v>12</v>
      </c>
      <c r="S103">
        <v>17</v>
      </c>
      <c r="T103">
        <v>0</v>
      </c>
      <c r="U103">
        <v>48</v>
      </c>
      <c r="V103">
        <v>45</v>
      </c>
      <c r="W103" t="s">
        <v>63</v>
      </c>
      <c r="X103">
        <v>3</v>
      </c>
      <c r="Y103"/>
      <c r="Z103" s="29">
        <f t="shared" si="6"/>
        <v>0</v>
      </c>
      <c r="AA103" s="29">
        <f t="shared" si="7"/>
        <v>0</v>
      </c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</row>
    <row r="104" spans="1:256" hidden="1">
      <c r="A104" t="s">
        <v>56</v>
      </c>
      <c r="B104" t="s">
        <v>70</v>
      </c>
      <c r="C104" t="s">
        <v>384</v>
      </c>
      <c r="D104" t="s">
        <v>385</v>
      </c>
      <c r="E104" t="s">
        <v>375</v>
      </c>
      <c r="F104" t="s">
        <v>383</v>
      </c>
      <c r="G104" t="s">
        <v>66</v>
      </c>
      <c r="H104">
        <v>8.9499999999999993</v>
      </c>
      <c r="I104">
        <v>8.9499999999999993</v>
      </c>
      <c r="J104"/>
      <c r="K104">
        <v>0</v>
      </c>
      <c r="L104">
        <v>0</v>
      </c>
      <c r="M104">
        <v>0</v>
      </c>
      <c r="N104">
        <v>164</v>
      </c>
      <c r="O104"/>
      <c r="P104">
        <v>0</v>
      </c>
      <c r="Q104">
        <v>155</v>
      </c>
      <c r="R104">
        <v>2</v>
      </c>
      <c r="S104">
        <v>1</v>
      </c>
      <c r="T104">
        <v>0</v>
      </c>
      <c r="U104">
        <v>6</v>
      </c>
      <c r="V104">
        <v>6</v>
      </c>
      <c r="W104" t="s">
        <v>63</v>
      </c>
      <c r="X104">
        <v>-1</v>
      </c>
      <c r="Y104"/>
      <c r="Z104" s="29">
        <f t="shared" si="6"/>
        <v>0</v>
      </c>
      <c r="AA104" s="29">
        <f t="shared" si="7"/>
        <v>0</v>
      </c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</row>
    <row r="105" spans="1:256" hidden="1">
      <c r="A105" t="s">
        <v>56</v>
      </c>
      <c r="B105" t="s">
        <v>70</v>
      </c>
      <c r="C105" t="s">
        <v>386</v>
      </c>
      <c r="D105" t="s">
        <v>387</v>
      </c>
      <c r="E105" t="s">
        <v>375</v>
      </c>
      <c r="F105" t="s">
        <v>388</v>
      </c>
      <c r="G105" t="s">
        <v>62</v>
      </c>
      <c r="H105">
        <v>4.75</v>
      </c>
      <c r="I105">
        <v>4.75</v>
      </c>
      <c r="J105"/>
      <c r="K105">
        <v>0</v>
      </c>
      <c r="L105">
        <v>0</v>
      </c>
      <c r="M105">
        <v>0</v>
      </c>
      <c r="N105">
        <v>538</v>
      </c>
      <c r="O105"/>
      <c r="P105">
        <v>0</v>
      </c>
      <c r="Q105">
        <v>383</v>
      </c>
      <c r="R105">
        <v>7</v>
      </c>
      <c r="S105">
        <v>35</v>
      </c>
      <c r="T105">
        <v>0</v>
      </c>
      <c r="U105">
        <v>113</v>
      </c>
      <c r="V105">
        <v>99</v>
      </c>
      <c r="W105" t="s">
        <v>63</v>
      </c>
      <c r="X105">
        <v>12</v>
      </c>
      <c r="Y105"/>
      <c r="Z105" s="29">
        <f t="shared" si="6"/>
        <v>0</v>
      </c>
      <c r="AA105" s="29">
        <f t="shared" si="7"/>
        <v>0</v>
      </c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</row>
    <row r="106" spans="1:256">
      <c r="A106" t="s">
        <v>56</v>
      </c>
      <c r="B106" t="s">
        <v>70</v>
      </c>
      <c r="C106" t="s">
        <v>389</v>
      </c>
      <c r="D106" t="s">
        <v>390</v>
      </c>
      <c r="E106" t="s">
        <v>375</v>
      </c>
      <c r="F106" t="s">
        <v>388</v>
      </c>
      <c r="G106" t="s">
        <v>66</v>
      </c>
      <c r="H106">
        <v>6.5</v>
      </c>
      <c r="I106">
        <v>6.5</v>
      </c>
      <c r="J106"/>
      <c r="K106">
        <v>0</v>
      </c>
      <c r="L106">
        <v>0</v>
      </c>
      <c r="M106">
        <v>0</v>
      </c>
      <c r="N106">
        <v>224</v>
      </c>
      <c r="O106"/>
      <c r="P106">
        <v>0</v>
      </c>
      <c r="Q106">
        <v>195</v>
      </c>
      <c r="R106">
        <v>0</v>
      </c>
      <c r="S106">
        <v>3</v>
      </c>
      <c r="T106">
        <v>0</v>
      </c>
      <c r="U106">
        <v>26</v>
      </c>
      <c r="V106">
        <v>20</v>
      </c>
      <c r="W106" t="s">
        <v>63</v>
      </c>
      <c r="X106">
        <v>1</v>
      </c>
      <c r="Y106">
        <v>-0.1</v>
      </c>
      <c r="Z106" s="29">
        <v>0</v>
      </c>
      <c r="AA106" s="29">
        <f t="shared" si="7"/>
        <v>-0.1</v>
      </c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</row>
    <row r="107" spans="1:256" hidden="1">
      <c r="A107" t="s">
        <v>56</v>
      </c>
      <c r="B107" t="s">
        <v>70</v>
      </c>
      <c r="C107" t="s">
        <v>391</v>
      </c>
      <c r="D107" t="s">
        <v>392</v>
      </c>
      <c r="E107" t="s">
        <v>375</v>
      </c>
      <c r="F107" t="s">
        <v>393</v>
      </c>
      <c r="G107" t="s">
        <v>62</v>
      </c>
      <c r="H107">
        <v>6.95</v>
      </c>
      <c r="I107">
        <v>6.95</v>
      </c>
      <c r="J107"/>
      <c r="K107">
        <v>0</v>
      </c>
      <c r="L107">
        <v>0</v>
      </c>
      <c r="M107">
        <v>0</v>
      </c>
      <c r="N107">
        <v>488</v>
      </c>
      <c r="O107"/>
      <c r="P107">
        <v>0</v>
      </c>
      <c r="Q107">
        <v>310</v>
      </c>
      <c r="R107">
        <v>5</v>
      </c>
      <c r="S107">
        <v>17</v>
      </c>
      <c r="T107">
        <v>0</v>
      </c>
      <c r="U107">
        <v>156</v>
      </c>
      <c r="V107">
        <v>88</v>
      </c>
      <c r="W107" t="s">
        <v>63</v>
      </c>
      <c r="X107">
        <v>67</v>
      </c>
      <c r="Y107"/>
      <c r="Z107" s="29">
        <f t="shared" ref="Z107:Z113" si="8">Y107/5.5555</f>
        <v>0</v>
      </c>
      <c r="AA107" s="29">
        <f t="shared" si="7"/>
        <v>0</v>
      </c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</row>
    <row r="108" spans="1:256" hidden="1">
      <c r="A108" t="s">
        <v>56</v>
      </c>
      <c r="B108" t="s">
        <v>70</v>
      </c>
      <c r="C108" t="s">
        <v>394</v>
      </c>
      <c r="D108" t="s">
        <v>395</v>
      </c>
      <c r="E108" t="s">
        <v>375</v>
      </c>
      <c r="F108" t="s">
        <v>393</v>
      </c>
      <c r="G108" t="s">
        <v>66</v>
      </c>
      <c r="H108">
        <v>8.9499999999999993</v>
      </c>
      <c r="I108">
        <v>8.9499999999999993</v>
      </c>
      <c r="J108"/>
      <c r="K108">
        <v>0</v>
      </c>
      <c r="L108">
        <v>0</v>
      </c>
      <c r="M108">
        <v>0</v>
      </c>
      <c r="N108">
        <v>222</v>
      </c>
      <c r="O108"/>
      <c r="P108">
        <v>0</v>
      </c>
      <c r="Q108">
        <v>152</v>
      </c>
      <c r="R108">
        <v>0</v>
      </c>
      <c r="S108">
        <v>1</v>
      </c>
      <c r="T108">
        <v>0</v>
      </c>
      <c r="U108">
        <v>69</v>
      </c>
      <c r="V108">
        <v>44</v>
      </c>
      <c r="W108" t="s">
        <v>63</v>
      </c>
      <c r="X108">
        <v>23</v>
      </c>
      <c r="Y108"/>
      <c r="Z108" s="29">
        <f t="shared" si="8"/>
        <v>0</v>
      </c>
      <c r="AA108" s="29">
        <f t="shared" si="7"/>
        <v>0</v>
      </c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</row>
    <row r="109" spans="1:256" hidden="1">
      <c r="A109" t="s">
        <v>56</v>
      </c>
      <c r="B109" t="s">
        <v>190</v>
      </c>
      <c r="C109" t="s">
        <v>396</v>
      </c>
      <c r="D109" t="s">
        <v>397</v>
      </c>
      <c r="E109" t="s">
        <v>398</v>
      </c>
      <c r="F109" t="s">
        <v>399</v>
      </c>
      <c r="G109" t="s">
        <v>62</v>
      </c>
      <c r="H109">
        <v>7.95</v>
      </c>
      <c r="I109">
        <v>7.95</v>
      </c>
      <c r="J109"/>
      <c r="K109">
        <v>0</v>
      </c>
      <c r="L109">
        <v>0</v>
      </c>
      <c r="M109">
        <v>0</v>
      </c>
      <c r="N109">
        <v>125</v>
      </c>
      <c r="O109"/>
      <c r="P109">
        <v>0</v>
      </c>
      <c r="Q109">
        <v>110</v>
      </c>
      <c r="R109">
        <v>4</v>
      </c>
      <c r="S109">
        <v>1</v>
      </c>
      <c r="T109">
        <v>0</v>
      </c>
      <c r="U109">
        <v>10</v>
      </c>
      <c r="V109">
        <v>10</v>
      </c>
      <c r="W109" t="s">
        <v>63</v>
      </c>
      <c r="X109">
        <v>-3</v>
      </c>
      <c r="Y109"/>
      <c r="Z109" s="29">
        <f t="shared" si="8"/>
        <v>0</v>
      </c>
      <c r="AA109" s="29">
        <f t="shared" si="7"/>
        <v>0</v>
      </c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</row>
    <row r="110" spans="1:256" hidden="1">
      <c r="A110" t="s">
        <v>56</v>
      </c>
      <c r="B110" t="s">
        <v>70</v>
      </c>
      <c r="C110" t="s">
        <v>400</v>
      </c>
      <c r="D110" t="s">
        <v>400</v>
      </c>
      <c r="E110" t="s">
        <v>401</v>
      </c>
      <c r="F110" t="s">
        <v>402</v>
      </c>
      <c r="G110">
        <v>7</v>
      </c>
      <c r="H110">
        <v>1.79</v>
      </c>
      <c r="I110">
        <v>1.79</v>
      </c>
      <c r="J110"/>
      <c r="K110">
        <v>0</v>
      </c>
      <c r="L110">
        <v>0</v>
      </c>
      <c r="M110">
        <v>0</v>
      </c>
      <c r="N110">
        <v>296</v>
      </c>
      <c r="O110"/>
      <c r="P110">
        <v>0</v>
      </c>
      <c r="Q110">
        <v>279</v>
      </c>
      <c r="R110">
        <v>1</v>
      </c>
      <c r="S110">
        <v>0</v>
      </c>
      <c r="T110">
        <v>0</v>
      </c>
      <c r="U110">
        <v>16</v>
      </c>
      <c r="V110">
        <v>12</v>
      </c>
      <c r="W110" t="s">
        <v>63</v>
      </c>
      <c r="X110">
        <v>4</v>
      </c>
      <c r="Y110"/>
      <c r="Z110" s="29">
        <f t="shared" si="8"/>
        <v>0</v>
      </c>
      <c r="AA110" s="29">
        <f t="shared" si="7"/>
        <v>0</v>
      </c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</row>
    <row r="111" spans="1:256" hidden="1">
      <c r="A111" t="s">
        <v>56</v>
      </c>
      <c r="B111" t="s">
        <v>57</v>
      </c>
      <c r="C111" t="s">
        <v>403</v>
      </c>
      <c r="D111" t="s">
        <v>404</v>
      </c>
      <c r="E111" t="s">
        <v>405</v>
      </c>
      <c r="F111" t="s">
        <v>406</v>
      </c>
      <c r="G111" t="s">
        <v>62</v>
      </c>
      <c r="H111">
        <v>6.95</v>
      </c>
      <c r="I111">
        <v>6.95</v>
      </c>
      <c r="J111"/>
      <c r="K111">
        <v>0</v>
      </c>
      <c r="L111">
        <v>0</v>
      </c>
      <c r="M111">
        <v>1</v>
      </c>
      <c r="N111">
        <v>630</v>
      </c>
      <c r="O111"/>
      <c r="P111">
        <v>0</v>
      </c>
      <c r="Q111">
        <v>89</v>
      </c>
      <c r="R111">
        <v>2</v>
      </c>
      <c r="S111">
        <v>9</v>
      </c>
      <c r="T111">
        <v>0</v>
      </c>
      <c r="U111">
        <v>530</v>
      </c>
      <c r="V111">
        <v>460</v>
      </c>
      <c r="W111" t="s">
        <v>141</v>
      </c>
      <c r="X111">
        <v>70</v>
      </c>
      <c r="Y111">
        <v>4.6399999999999997</v>
      </c>
      <c r="Z111" s="29">
        <f t="shared" si="8"/>
        <v>0.83520835208352073</v>
      </c>
      <c r="AA111" s="29">
        <f t="shared" si="7"/>
        <v>3.8047916479164789</v>
      </c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</row>
    <row r="112" spans="1:256" hidden="1">
      <c r="A112" t="s">
        <v>56</v>
      </c>
      <c r="B112" t="s">
        <v>57</v>
      </c>
      <c r="C112" t="s">
        <v>407</v>
      </c>
      <c r="D112" t="s">
        <v>408</v>
      </c>
      <c r="E112" t="s">
        <v>405</v>
      </c>
      <c r="F112" t="s">
        <v>406</v>
      </c>
      <c r="G112" t="s">
        <v>66</v>
      </c>
      <c r="H112">
        <v>10.99</v>
      </c>
      <c r="I112">
        <v>10.99</v>
      </c>
      <c r="J112"/>
      <c r="K112">
        <v>0</v>
      </c>
      <c r="L112">
        <v>0</v>
      </c>
      <c r="M112">
        <v>1</v>
      </c>
      <c r="N112">
        <v>210</v>
      </c>
      <c r="O112"/>
      <c r="P112">
        <v>0</v>
      </c>
      <c r="Q112">
        <v>51</v>
      </c>
      <c r="R112">
        <v>0</v>
      </c>
      <c r="S112">
        <v>0</v>
      </c>
      <c r="T112">
        <v>0</v>
      </c>
      <c r="U112">
        <v>159</v>
      </c>
      <c r="V112">
        <v>145</v>
      </c>
      <c r="W112" t="s">
        <v>141</v>
      </c>
      <c r="X112">
        <v>14</v>
      </c>
      <c r="Y112">
        <v>8.56</v>
      </c>
      <c r="Z112" s="29">
        <f t="shared" si="8"/>
        <v>1.5408154081540815</v>
      </c>
      <c r="AA112" s="29">
        <f t="shared" si="7"/>
        <v>7.019184591845919</v>
      </c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</row>
    <row r="113" spans="1:256" hidden="1">
      <c r="A113" t="s">
        <v>56</v>
      </c>
      <c r="B113" t="s">
        <v>57</v>
      </c>
      <c r="C113" t="s">
        <v>409</v>
      </c>
      <c r="D113" t="s">
        <v>410</v>
      </c>
      <c r="E113" t="s">
        <v>411</v>
      </c>
      <c r="F113" t="s">
        <v>412</v>
      </c>
      <c r="G113">
        <v>7</v>
      </c>
      <c r="H113">
        <v>2.99</v>
      </c>
      <c r="I113">
        <v>2.99</v>
      </c>
      <c r="J113"/>
      <c r="K113">
        <v>0</v>
      </c>
      <c r="L113">
        <v>0</v>
      </c>
      <c r="M113">
        <v>0</v>
      </c>
      <c r="N113">
        <v>88</v>
      </c>
      <c r="O113"/>
      <c r="P113">
        <v>0</v>
      </c>
      <c r="Q113">
        <v>84</v>
      </c>
      <c r="R113">
        <v>2</v>
      </c>
      <c r="S113">
        <v>0</v>
      </c>
      <c r="T113">
        <v>0</v>
      </c>
      <c r="U113">
        <v>2</v>
      </c>
      <c r="V113">
        <v>0</v>
      </c>
      <c r="W113" t="s">
        <v>102</v>
      </c>
      <c r="X113">
        <v>1</v>
      </c>
      <c r="Y113"/>
      <c r="Z113" s="29">
        <f t="shared" si="8"/>
        <v>0</v>
      </c>
      <c r="AA113" s="29">
        <f t="shared" si="7"/>
        <v>0</v>
      </c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</row>
    <row r="114" spans="1:256" hidden="1">
      <c r="A114" t="s">
        <v>56</v>
      </c>
      <c r="B114" t="s">
        <v>129</v>
      </c>
      <c r="C114" t="s">
        <v>413</v>
      </c>
      <c r="D114" t="s">
        <v>414</v>
      </c>
      <c r="E114" t="s">
        <v>415</v>
      </c>
      <c r="F114" t="s">
        <v>416</v>
      </c>
      <c r="G114" t="s">
        <v>62</v>
      </c>
      <c r="H114">
        <v>6.95</v>
      </c>
      <c r="I114">
        <v>6.95</v>
      </c>
      <c r="J114"/>
      <c r="K114">
        <v>0</v>
      </c>
      <c r="L114">
        <v>0</v>
      </c>
      <c r="M114">
        <v>-1</v>
      </c>
      <c r="N114">
        <v>679</v>
      </c>
      <c r="O114"/>
      <c r="P114">
        <v>0</v>
      </c>
      <c r="Q114">
        <v>189</v>
      </c>
      <c r="R114">
        <v>2</v>
      </c>
      <c r="S114">
        <v>98</v>
      </c>
      <c r="T114">
        <v>0</v>
      </c>
      <c r="U114">
        <v>390</v>
      </c>
      <c r="V114">
        <v>342</v>
      </c>
      <c r="W114" t="s">
        <v>141</v>
      </c>
      <c r="X114">
        <v>48</v>
      </c>
      <c r="Y114">
        <v>-4.75</v>
      </c>
      <c r="Z114" s="29">
        <v>0</v>
      </c>
      <c r="AA114" s="29">
        <f t="shared" si="7"/>
        <v>-4.75</v>
      </c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</row>
    <row r="115" spans="1:256" hidden="1">
      <c r="A115" t="s">
        <v>56</v>
      </c>
      <c r="B115" t="s">
        <v>129</v>
      </c>
      <c r="C115" t="s">
        <v>417</v>
      </c>
      <c r="D115" t="s">
        <v>418</v>
      </c>
      <c r="E115" t="s">
        <v>415</v>
      </c>
      <c r="F115" t="s">
        <v>416</v>
      </c>
      <c r="G115" t="s">
        <v>66</v>
      </c>
      <c r="H115">
        <v>8.9499999999999993</v>
      </c>
      <c r="I115">
        <v>8.9499999999999993</v>
      </c>
      <c r="J115"/>
      <c r="K115">
        <v>0</v>
      </c>
      <c r="L115">
        <v>0</v>
      </c>
      <c r="M115">
        <v>2</v>
      </c>
      <c r="N115">
        <v>638</v>
      </c>
      <c r="O115"/>
      <c r="P115">
        <v>0</v>
      </c>
      <c r="Q115">
        <v>265</v>
      </c>
      <c r="R115">
        <v>2</v>
      </c>
      <c r="S115">
        <v>1</v>
      </c>
      <c r="T115">
        <v>0</v>
      </c>
      <c r="U115">
        <v>370</v>
      </c>
      <c r="V115">
        <v>347</v>
      </c>
      <c r="W115" t="s">
        <v>63</v>
      </c>
      <c r="X115">
        <v>18</v>
      </c>
      <c r="Y115">
        <v>11.96</v>
      </c>
      <c r="Z115" s="29">
        <f t="shared" ref="Z115:Z140" si="9">Y115/5.5555</f>
        <v>2.1528215282152821</v>
      </c>
      <c r="AA115" s="29">
        <f t="shared" si="7"/>
        <v>9.8071784717847184</v>
      </c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</row>
    <row r="116" spans="1:256" hidden="1">
      <c r="A116" t="s">
        <v>56</v>
      </c>
      <c r="B116" t="s">
        <v>57</v>
      </c>
      <c r="C116" t="s">
        <v>419</v>
      </c>
      <c r="D116" t="s">
        <v>420</v>
      </c>
      <c r="E116" t="s">
        <v>415</v>
      </c>
      <c r="F116" t="s">
        <v>421</v>
      </c>
      <c r="G116">
        <v>12</v>
      </c>
      <c r="H116">
        <v>3.75</v>
      </c>
      <c r="I116">
        <v>3.75</v>
      </c>
      <c r="J116"/>
      <c r="K116">
        <v>0</v>
      </c>
      <c r="L116">
        <v>0</v>
      </c>
      <c r="M116">
        <v>0</v>
      </c>
      <c r="N116">
        <v>373</v>
      </c>
      <c r="O116"/>
      <c r="P116">
        <v>0</v>
      </c>
      <c r="Q116">
        <v>335</v>
      </c>
      <c r="R116">
        <v>6</v>
      </c>
      <c r="S116">
        <v>0</v>
      </c>
      <c r="T116">
        <v>0</v>
      </c>
      <c r="U116">
        <v>32</v>
      </c>
      <c r="V116">
        <v>29</v>
      </c>
      <c r="W116" t="s">
        <v>63</v>
      </c>
      <c r="X116">
        <v>1</v>
      </c>
      <c r="Y116"/>
      <c r="Z116" s="29">
        <f t="shared" si="9"/>
        <v>0</v>
      </c>
      <c r="AA116" s="29">
        <f t="shared" si="7"/>
        <v>0</v>
      </c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</row>
    <row r="117" spans="1:256" hidden="1">
      <c r="A117" t="s">
        <v>56</v>
      </c>
      <c r="B117" t="s">
        <v>57</v>
      </c>
      <c r="C117" t="s">
        <v>422</v>
      </c>
      <c r="D117" t="s">
        <v>423</v>
      </c>
      <c r="E117" t="s">
        <v>424</v>
      </c>
      <c r="F117" t="s">
        <v>425</v>
      </c>
      <c r="G117" t="s">
        <v>62</v>
      </c>
      <c r="H117">
        <v>6.95</v>
      </c>
      <c r="I117">
        <v>6.95</v>
      </c>
      <c r="J117"/>
      <c r="K117">
        <v>0</v>
      </c>
      <c r="L117">
        <v>0</v>
      </c>
      <c r="M117">
        <v>0</v>
      </c>
      <c r="N117">
        <v>356</v>
      </c>
      <c r="O117"/>
      <c r="P117">
        <v>0</v>
      </c>
      <c r="Q117">
        <v>79</v>
      </c>
      <c r="R117">
        <v>2</v>
      </c>
      <c r="S117">
        <v>4</v>
      </c>
      <c r="T117">
        <v>0</v>
      </c>
      <c r="U117">
        <v>271</v>
      </c>
      <c r="V117">
        <v>215</v>
      </c>
      <c r="W117" t="s">
        <v>63</v>
      </c>
      <c r="X117">
        <v>55</v>
      </c>
      <c r="Y117"/>
      <c r="Z117" s="29">
        <f t="shared" si="9"/>
        <v>0</v>
      </c>
      <c r="AA117" s="29">
        <f t="shared" si="7"/>
        <v>0</v>
      </c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</row>
    <row r="118" spans="1:256" hidden="1">
      <c r="A118" t="s">
        <v>56</v>
      </c>
      <c r="B118" t="s">
        <v>57</v>
      </c>
      <c r="C118" t="s">
        <v>426</v>
      </c>
      <c r="D118" t="s">
        <v>427</v>
      </c>
      <c r="E118" t="s">
        <v>424</v>
      </c>
      <c r="F118" t="s">
        <v>425</v>
      </c>
      <c r="G118" t="s">
        <v>66</v>
      </c>
      <c r="H118">
        <v>8.9499999999999993</v>
      </c>
      <c r="I118">
        <v>8.9499999999999993</v>
      </c>
      <c r="J118"/>
      <c r="K118">
        <v>0</v>
      </c>
      <c r="L118">
        <v>0</v>
      </c>
      <c r="M118">
        <v>1</v>
      </c>
      <c r="N118">
        <v>75</v>
      </c>
      <c r="O118"/>
      <c r="P118">
        <v>0</v>
      </c>
      <c r="Q118">
        <v>50</v>
      </c>
      <c r="R118">
        <v>0</v>
      </c>
      <c r="S118">
        <v>0</v>
      </c>
      <c r="T118">
        <v>0</v>
      </c>
      <c r="U118">
        <v>25</v>
      </c>
      <c r="V118">
        <v>14</v>
      </c>
      <c r="W118" t="s">
        <v>63</v>
      </c>
      <c r="X118">
        <v>9</v>
      </c>
      <c r="Y118">
        <v>5.98</v>
      </c>
      <c r="Z118" s="29">
        <f t="shared" si="9"/>
        <v>1.076410764107641</v>
      </c>
      <c r="AA118" s="29">
        <f t="shared" si="7"/>
        <v>4.9035892358923592</v>
      </c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</row>
    <row r="119" spans="1:256" hidden="1">
      <c r="A119" t="s">
        <v>56</v>
      </c>
      <c r="B119" t="s">
        <v>57</v>
      </c>
      <c r="C119" t="s">
        <v>428</v>
      </c>
      <c r="D119" t="s">
        <v>429</v>
      </c>
      <c r="E119" t="s">
        <v>424</v>
      </c>
      <c r="F119" t="s">
        <v>425</v>
      </c>
      <c r="G119" t="s">
        <v>66</v>
      </c>
      <c r="H119">
        <v>10.95</v>
      </c>
      <c r="I119">
        <v>10.95</v>
      </c>
      <c r="J119"/>
      <c r="K119">
        <v>0</v>
      </c>
      <c r="L119">
        <v>0</v>
      </c>
      <c r="M119">
        <v>1</v>
      </c>
      <c r="N119">
        <v>98</v>
      </c>
      <c r="O119"/>
      <c r="P119">
        <v>0</v>
      </c>
      <c r="Q119">
        <v>63</v>
      </c>
      <c r="R119">
        <v>0</v>
      </c>
      <c r="S119">
        <v>0</v>
      </c>
      <c r="T119">
        <v>0</v>
      </c>
      <c r="U119">
        <v>35</v>
      </c>
      <c r="V119">
        <v>18</v>
      </c>
      <c r="W119" t="s">
        <v>63</v>
      </c>
      <c r="X119">
        <v>16</v>
      </c>
      <c r="Y119">
        <v>8.98</v>
      </c>
      <c r="Z119" s="29">
        <f t="shared" si="9"/>
        <v>1.6164161641616417</v>
      </c>
      <c r="AA119" s="29">
        <f t="shared" si="7"/>
        <v>7.3635838358383587</v>
      </c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</row>
    <row r="120" spans="1:256" hidden="1">
      <c r="A120" t="s">
        <v>56</v>
      </c>
      <c r="B120" t="s">
        <v>57</v>
      </c>
      <c r="C120" t="s">
        <v>430</v>
      </c>
      <c r="D120" t="s">
        <v>431</v>
      </c>
      <c r="E120" t="s">
        <v>432</v>
      </c>
      <c r="F120" t="s">
        <v>433</v>
      </c>
      <c r="G120" t="s">
        <v>62</v>
      </c>
      <c r="H120">
        <v>6.95</v>
      </c>
      <c r="I120">
        <v>6.95</v>
      </c>
      <c r="J120"/>
      <c r="K120">
        <v>0</v>
      </c>
      <c r="L120">
        <v>0</v>
      </c>
      <c r="M120">
        <v>2</v>
      </c>
      <c r="N120">
        <v>1735</v>
      </c>
      <c r="O120"/>
      <c r="P120">
        <v>0</v>
      </c>
      <c r="Q120">
        <v>721</v>
      </c>
      <c r="R120">
        <v>1</v>
      </c>
      <c r="S120">
        <v>27</v>
      </c>
      <c r="T120">
        <v>0</v>
      </c>
      <c r="U120">
        <v>986</v>
      </c>
      <c r="V120">
        <v>894</v>
      </c>
      <c r="W120" t="s">
        <v>63</v>
      </c>
      <c r="X120">
        <v>90</v>
      </c>
      <c r="Y120">
        <v>9.69</v>
      </c>
      <c r="Z120" s="29">
        <f t="shared" si="9"/>
        <v>1.7442174421744217</v>
      </c>
      <c r="AA120" s="29">
        <f t="shared" si="7"/>
        <v>7.9457825578255781</v>
      </c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</row>
    <row r="121" spans="1:256" hidden="1">
      <c r="A121" t="s">
        <v>56</v>
      </c>
      <c r="B121" t="s">
        <v>57</v>
      </c>
      <c r="C121" t="s">
        <v>434</v>
      </c>
      <c r="D121" t="s">
        <v>435</v>
      </c>
      <c r="E121" t="s">
        <v>432</v>
      </c>
      <c r="F121" t="s">
        <v>433</v>
      </c>
      <c r="G121" t="s">
        <v>66</v>
      </c>
      <c r="H121">
        <v>8.9499999999999993</v>
      </c>
      <c r="I121">
        <v>8.9499999999999993</v>
      </c>
      <c r="J121"/>
      <c r="K121">
        <v>0</v>
      </c>
      <c r="L121">
        <v>0</v>
      </c>
      <c r="M121">
        <v>4</v>
      </c>
      <c r="N121">
        <v>531</v>
      </c>
      <c r="O121"/>
      <c r="P121">
        <v>0</v>
      </c>
      <c r="Q121">
        <v>199</v>
      </c>
      <c r="R121">
        <v>1</v>
      </c>
      <c r="S121">
        <v>0</v>
      </c>
      <c r="T121">
        <v>0</v>
      </c>
      <c r="U121">
        <v>331</v>
      </c>
      <c r="V121">
        <v>288</v>
      </c>
      <c r="W121" t="s">
        <v>63</v>
      </c>
      <c r="X121">
        <v>37</v>
      </c>
      <c r="Y121">
        <v>23.92</v>
      </c>
      <c r="Z121" s="29">
        <f t="shared" si="9"/>
        <v>4.3056430564305641</v>
      </c>
      <c r="AA121" s="29">
        <f t="shared" si="7"/>
        <v>19.614356943569437</v>
      </c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</row>
    <row r="122" spans="1:256" hidden="1">
      <c r="A122" t="s">
        <v>56</v>
      </c>
      <c r="B122" t="s">
        <v>57</v>
      </c>
      <c r="C122" t="s">
        <v>436</v>
      </c>
      <c r="D122" t="s">
        <v>437</v>
      </c>
      <c r="E122" t="s">
        <v>432</v>
      </c>
      <c r="F122" t="s">
        <v>433</v>
      </c>
      <c r="G122" t="s">
        <v>66</v>
      </c>
      <c r="H122">
        <v>11.95</v>
      </c>
      <c r="I122">
        <v>11.95</v>
      </c>
      <c r="J122"/>
      <c r="K122">
        <v>0</v>
      </c>
      <c r="L122">
        <v>0</v>
      </c>
      <c r="M122">
        <v>0</v>
      </c>
      <c r="N122">
        <v>225</v>
      </c>
      <c r="O122"/>
      <c r="P122">
        <v>0</v>
      </c>
      <c r="Q122">
        <v>224</v>
      </c>
      <c r="R122">
        <v>1</v>
      </c>
      <c r="S122">
        <v>0</v>
      </c>
      <c r="T122">
        <v>0</v>
      </c>
      <c r="U122">
        <v>0</v>
      </c>
      <c r="V122">
        <v>0</v>
      </c>
      <c r="W122" t="s">
        <v>102</v>
      </c>
      <c r="X122"/>
      <c r="Y122"/>
      <c r="Z122" s="29">
        <f t="shared" si="9"/>
        <v>0</v>
      </c>
      <c r="AA122" s="29">
        <f t="shared" si="7"/>
        <v>0</v>
      </c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</row>
    <row r="123" spans="1:256" hidden="1">
      <c r="A123" t="s">
        <v>56</v>
      </c>
      <c r="B123" t="s">
        <v>57</v>
      </c>
      <c r="C123" t="s">
        <v>438</v>
      </c>
      <c r="D123" t="s">
        <v>439</v>
      </c>
      <c r="E123" t="s">
        <v>432</v>
      </c>
      <c r="F123" t="s">
        <v>440</v>
      </c>
      <c r="G123" t="s">
        <v>62</v>
      </c>
      <c r="H123">
        <v>6.95</v>
      </c>
      <c r="I123">
        <v>6.95</v>
      </c>
      <c r="J123"/>
      <c r="K123">
        <v>0</v>
      </c>
      <c r="L123">
        <v>0</v>
      </c>
      <c r="M123">
        <v>1</v>
      </c>
      <c r="N123">
        <v>1265</v>
      </c>
      <c r="O123"/>
      <c r="P123">
        <v>0</v>
      </c>
      <c r="Q123">
        <v>975</v>
      </c>
      <c r="R123">
        <v>5</v>
      </c>
      <c r="S123">
        <v>25</v>
      </c>
      <c r="T123">
        <v>0</v>
      </c>
      <c r="U123">
        <v>260</v>
      </c>
      <c r="V123">
        <v>224</v>
      </c>
      <c r="W123" t="s">
        <v>63</v>
      </c>
      <c r="X123">
        <v>33</v>
      </c>
      <c r="Y123">
        <v>5.13</v>
      </c>
      <c r="Z123" s="29">
        <f t="shared" si="9"/>
        <v>0.92340923409234088</v>
      </c>
      <c r="AA123" s="29">
        <f t="shared" si="7"/>
        <v>4.2065907659076593</v>
      </c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</row>
    <row r="124" spans="1:256" hidden="1">
      <c r="A124" t="s">
        <v>56</v>
      </c>
      <c r="B124" t="s">
        <v>57</v>
      </c>
      <c r="C124" t="s">
        <v>441</v>
      </c>
      <c r="D124" t="s">
        <v>442</v>
      </c>
      <c r="E124" t="s">
        <v>432</v>
      </c>
      <c r="F124" t="s">
        <v>440</v>
      </c>
      <c r="G124" t="s">
        <v>66</v>
      </c>
      <c r="H124">
        <v>8.9499999999999993</v>
      </c>
      <c r="I124">
        <v>8.9499999999999993</v>
      </c>
      <c r="J124"/>
      <c r="K124">
        <v>0</v>
      </c>
      <c r="L124">
        <v>0</v>
      </c>
      <c r="M124">
        <v>1</v>
      </c>
      <c r="N124">
        <v>378</v>
      </c>
      <c r="O124"/>
      <c r="P124">
        <v>0</v>
      </c>
      <c r="Q124">
        <v>287</v>
      </c>
      <c r="R124">
        <v>0</v>
      </c>
      <c r="S124">
        <v>0</v>
      </c>
      <c r="T124">
        <v>0</v>
      </c>
      <c r="U124">
        <v>91</v>
      </c>
      <c r="V124">
        <v>73</v>
      </c>
      <c r="W124" t="s">
        <v>63</v>
      </c>
      <c r="X124">
        <v>13</v>
      </c>
      <c r="Y124">
        <v>7.34</v>
      </c>
      <c r="Z124" s="29">
        <f t="shared" si="9"/>
        <v>1.3212132121321212</v>
      </c>
      <c r="AA124" s="29">
        <f t="shared" si="7"/>
        <v>6.0187867878678789</v>
      </c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</row>
    <row r="125" spans="1:256" hidden="1">
      <c r="A125" t="s">
        <v>56</v>
      </c>
      <c r="B125" t="s">
        <v>57</v>
      </c>
      <c r="C125" t="s">
        <v>443</v>
      </c>
      <c r="D125" t="s">
        <v>444</v>
      </c>
      <c r="E125" t="s">
        <v>432</v>
      </c>
      <c r="F125" t="s">
        <v>445</v>
      </c>
      <c r="G125">
        <v>12</v>
      </c>
      <c r="H125">
        <v>5.25</v>
      </c>
      <c r="I125">
        <v>5.25</v>
      </c>
      <c r="J125"/>
      <c r="K125">
        <v>0</v>
      </c>
      <c r="L125">
        <v>0</v>
      </c>
      <c r="M125">
        <v>0</v>
      </c>
      <c r="N125">
        <v>229</v>
      </c>
      <c r="O125"/>
      <c r="P125">
        <v>0</v>
      </c>
      <c r="Q125">
        <v>155</v>
      </c>
      <c r="R125">
        <v>2</v>
      </c>
      <c r="S125">
        <v>0</v>
      </c>
      <c r="T125">
        <v>0</v>
      </c>
      <c r="U125">
        <v>72</v>
      </c>
      <c r="V125">
        <v>50</v>
      </c>
      <c r="W125" t="s">
        <v>63</v>
      </c>
      <c r="X125">
        <v>21</v>
      </c>
      <c r="Y125"/>
      <c r="Z125" s="29">
        <f t="shared" si="9"/>
        <v>0</v>
      </c>
      <c r="AA125" s="29">
        <f t="shared" si="7"/>
        <v>0</v>
      </c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</row>
    <row r="126" spans="1:256" hidden="1">
      <c r="A126" t="s">
        <v>56</v>
      </c>
      <c r="B126" t="s">
        <v>57</v>
      </c>
      <c r="C126" t="s">
        <v>446</v>
      </c>
      <c r="D126" t="s">
        <v>447</v>
      </c>
      <c r="E126" t="s">
        <v>448</v>
      </c>
      <c r="F126" t="s">
        <v>449</v>
      </c>
      <c r="G126" t="s">
        <v>62</v>
      </c>
      <c r="H126">
        <v>6.95</v>
      </c>
      <c r="I126">
        <v>6.95</v>
      </c>
      <c r="J126"/>
      <c r="K126">
        <v>0</v>
      </c>
      <c r="L126">
        <v>0</v>
      </c>
      <c r="M126">
        <v>1</v>
      </c>
      <c r="N126">
        <v>435</v>
      </c>
      <c r="O126"/>
      <c r="P126">
        <v>0</v>
      </c>
      <c r="Q126">
        <v>126</v>
      </c>
      <c r="R126">
        <v>1</v>
      </c>
      <c r="S126">
        <v>7</v>
      </c>
      <c r="T126">
        <v>0</v>
      </c>
      <c r="U126">
        <v>301</v>
      </c>
      <c r="V126">
        <v>287</v>
      </c>
      <c r="W126" t="s">
        <v>63</v>
      </c>
      <c r="X126">
        <v>14</v>
      </c>
      <c r="Y126">
        <v>5.7</v>
      </c>
      <c r="Z126" s="29">
        <f t="shared" si="9"/>
        <v>1.0260102601026011</v>
      </c>
      <c r="AA126" s="29">
        <f t="shared" si="7"/>
        <v>4.6739897398973991</v>
      </c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</row>
    <row r="127" spans="1:256" hidden="1">
      <c r="A127" t="s">
        <v>56</v>
      </c>
      <c r="B127" t="s">
        <v>57</v>
      </c>
      <c r="C127" t="s">
        <v>450</v>
      </c>
      <c r="D127" t="s">
        <v>451</v>
      </c>
      <c r="E127" t="s">
        <v>448</v>
      </c>
      <c r="F127" t="s">
        <v>449</v>
      </c>
      <c r="G127" t="s">
        <v>82</v>
      </c>
      <c r="H127">
        <v>10.99</v>
      </c>
      <c r="I127">
        <v>10.99</v>
      </c>
      <c r="J127"/>
      <c r="K127">
        <v>0</v>
      </c>
      <c r="L127">
        <v>0</v>
      </c>
      <c r="M127">
        <v>2</v>
      </c>
      <c r="N127">
        <v>78</v>
      </c>
      <c r="O127"/>
      <c r="P127">
        <v>0</v>
      </c>
      <c r="Q127">
        <v>57</v>
      </c>
      <c r="R127">
        <v>0</v>
      </c>
      <c r="S127">
        <v>1</v>
      </c>
      <c r="T127">
        <v>0</v>
      </c>
      <c r="U127">
        <v>20</v>
      </c>
      <c r="V127">
        <v>13</v>
      </c>
      <c r="W127" t="s">
        <v>63</v>
      </c>
      <c r="X127">
        <v>5</v>
      </c>
      <c r="Y127">
        <v>17.57</v>
      </c>
      <c r="Z127" s="29">
        <f t="shared" si="9"/>
        <v>3.162631626316263</v>
      </c>
      <c r="AA127" s="29">
        <f t="shared" si="7"/>
        <v>14.407368373683738</v>
      </c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</row>
    <row r="128" spans="1:256" hidden="1">
      <c r="A128" t="s">
        <v>56</v>
      </c>
      <c r="B128" t="s">
        <v>57</v>
      </c>
      <c r="C128" t="s">
        <v>452</v>
      </c>
      <c r="D128" t="s">
        <v>453</v>
      </c>
      <c r="E128" t="s">
        <v>448</v>
      </c>
      <c r="F128" t="s">
        <v>449</v>
      </c>
      <c r="G128" t="s">
        <v>82</v>
      </c>
      <c r="H128">
        <v>12.99</v>
      </c>
      <c r="I128">
        <v>12.99</v>
      </c>
      <c r="J128"/>
      <c r="K128">
        <v>0</v>
      </c>
      <c r="L128">
        <v>0</v>
      </c>
      <c r="M128">
        <v>0</v>
      </c>
      <c r="N128">
        <v>141</v>
      </c>
      <c r="O128"/>
      <c r="P128">
        <v>0</v>
      </c>
      <c r="Q128">
        <v>48</v>
      </c>
      <c r="R128">
        <v>0</v>
      </c>
      <c r="S128">
        <v>0</v>
      </c>
      <c r="T128">
        <v>0</v>
      </c>
      <c r="U128">
        <v>93</v>
      </c>
      <c r="V128">
        <v>83</v>
      </c>
      <c r="W128" t="s">
        <v>63</v>
      </c>
      <c r="X128">
        <v>10</v>
      </c>
      <c r="Y128"/>
      <c r="Z128" s="29">
        <f t="shared" si="9"/>
        <v>0</v>
      </c>
      <c r="AA128" s="29">
        <f t="shared" si="7"/>
        <v>0</v>
      </c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</row>
    <row r="129" spans="1:256" hidden="1">
      <c r="A129" t="s">
        <v>56</v>
      </c>
      <c r="B129" t="s">
        <v>57</v>
      </c>
      <c r="C129" t="s">
        <v>454</v>
      </c>
      <c r="D129" t="s">
        <v>455</v>
      </c>
      <c r="E129" t="s">
        <v>448</v>
      </c>
      <c r="F129" t="s">
        <v>456</v>
      </c>
      <c r="G129" t="s">
        <v>62</v>
      </c>
      <c r="H129">
        <v>6.95</v>
      </c>
      <c r="I129">
        <v>6.95</v>
      </c>
      <c r="J129"/>
      <c r="K129">
        <v>0</v>
      </c>
      <c r="L129">
        <v>0</v>
      </c>
      <c r="M129">
        <v>1</v>
      </c>
      <c r="N129">
        <v>749</v>
      </c>
      <c r="O129"/>
      <c r="P129">
        <v>0</v>
      </c>
      <c r="Q129">
        <v>603</v>
      </c>
      <c r="R129">
        <v>2</v>
      </c>
      <c r="S129">
        <v>34</v>
      </c>
      <c r="T129">
        <v>0</v>
      </c>
      <c r="U129">
        <v>110</v>
      </c>
      <c r="V129">
        <v>106</v>
      </c>
      <c r="W129" t="s">
        <v>63</v>
      </c>
      <c r="X129">
        <v>3</v>
      </c>
      <c r="Y129">
        <v>5.13</v>
      </c>
      <c r="Z129" s="29">
        <f t="shared" si="9"/>
        <v>0.92340923409234088</v>
      </c>
      <c r="AA129" s="29">
        <f t="shared" si="7"/>
        <v>4.2065907659076593</v>
      </c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</row>
    <row r="130" spans="1:256" hidden="1">
      <c r="A130" t="s">
        <v>56</v>
      </c>
      <c r="B130" t="s">
        <v>57</v>
      </c>
      <c r="C130" t="s">
        <v>457</v>
      </c>
      <c r="D130" t="s">
        <v>458</v>
      </c>
      <c r="E130" t="s">
        <v>448</v>
      </c>
      <c r="F130" t="s">
        <v>456</v>
      </c>
      <c r="G130" t="s">
        <v>66</v>
      </c>
      <c r="H130">
        <v>5.5</v>
      </c>
      <c r="I130">
        <v>5.5</v>
      </c>
      <c r="J130"/>
      <c r="K130">
        <v>0</v>
      </c>
      <c r="L130">
        <v>0</v>
      </c>
      <c r="M130">
        <v>0</v>
      </c>
      <c r="N130">
        <v>241</v>
      </c>
      <c r="O130"/>
      <c r="P130">
        <v>0</v>
      </c>
      <c r="Q130">
        <v>104</v>
      </c>
      <c r="R130">
        <v>2</v>
      </c>
      <c r="S130">
        <v>0</v>
      </c>
      <c r="T130">
        <v>0</v>
      </c>
      <c r="U130">
        <v>135</v>
      </c>
      <c r="V130">
        <v>114</v>
      </c>
      <c r="W130" t="s">
        <v>63</v>
      </c>
      <c r="X130">
        <v>15</v>
      </c>
      <c r="Y130"/>
      <c r="Z130" s="29">
        <f t="shared" si="9"/>
        <v>0</v>
      </c>
      <c r="AA130" s="29">
        <f t="shared" ref="AA130:AA161" si="10">Y130-Z130</f>
        <v>0</v>
      </c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</row>
    <row r="131" spans="1:256" hidden="1">
      <c r="A131" t="s">
        <v>56</v>
      </c>
      <c r="B131" t="s">
        <v>57</v>
      </c>
      <c r="C131" t="s">
        <v>459</v>
      </c>
      <c r="D131" t="s">
        <v>460</v>
      </c>
      <c r="E131" t="s">
        <v>448</v>
      </c>
      <c r="F131" t="s">
        <v>461</v>
      </c>
      <c r="G131" t="s">
        <v>66</v>
      </c>
      <c r="H131">
        <v>4.25</v>
      </c>
      <c r="I131">
        <v>4.25</v>
      </c>
      <c r="J131"/>
      <c r="K131">
        <v>0</v>
      </c>
      <c r="L131">
        <v>0</v>
      </c>
      <c r="M131">
        <v>0</v>
      </c>
      <c r="N131">
        <v>186</v>
      </c>
      <c r="O131"/>
      <c r="P131">
        <v>0</v>
      </c>
      <c r="Q131">
        <v>47</v>
      </c>
      <c r="R131">
        <v>3</v>
      </c>
      <c r="S131">
        <v>0</v>
      </c>
      <c r="T131">
        <v>0</v>
      </c>
      <c r="U131">
        <v>136</v>
      </c>
      <c r="V131">
        <v>128</v>
      </c>
      <c r="W131" t="s">
        <v>63</v>
      </c>
      <c r="X131">
        <v>8</v>
      </c>
      <c r="Y131"/>
      <c r="Z131" s="29">
        <f t="shared" si="9"/>
        <v>0</v>
      </c>
      <c r="AA131" s="29">
        <f t="shared" si="10"/>
        <v>0</v>
      </c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</row>
    <row r="132" spans="1:256" hidden="1">
      <c r="A132" t="s">
        <v>56</v>
      </c>
      <c r="B132" t="s">
        <v>57</v>
      </c>
      <c r="C132" t="s">
        <v>462</v>
      </c>
      <c r="D132" t="s">
        <v>463</v>
      </c>
      <c r="E132" t="s">
        <v>448</v>
      </c>
      <c r="F132" t="s">
        <v>464</v>
      </c>
      <c r="G132" t="s">
        <v>62</v>
      </c>
      <c r="H132">
        <v>2.8</v>
      </c>
      <c r="I132">
        <v>2.8</v>
      </c>
      <c r="J132"/>
      <c r="K132">
        <v>0</v>
      </c>
      <c r="L132">
        <v>0</v>
      </c>
      <c r="M132">
        <v>0</v>
      </c>
      <c r="N132">
        <v>801</v>
      </c>
      <c r="O132"/>
      <c r="P132">
        <v>0</v>
      </c>
      <c r="Q132">
        <v>207</v>
      </c>
      <c r="R132">
        <v>2</v>
      </c>
      <c r="S132">
        <v>12</v>
      </c>
      <c r="T132">
        <v>0</v>
      </c>
      <c r="U132">
        <v>580</v>
      </c>
      <c r="V132">
        <v>551</v>
      </c>
      <c r="W132" t="s">
        <v>63</v>
      </c>
      <c r="X132">
        <v>29</v>
      </c>
      <c r="Y132"/>
      <c r="Z132" s="29">
        <f t="shared" si="9"/>
        <v>0</v>
      </c>
      <c r="AA132" s="29">
        <f t="shared" si="10"/>
        <v>0</v>
      </c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</row>
    <row r="133" spans="1:256" hidden="1">
      <c r="A133" t="s">
        <v>56</v>
      </c>
      <c r="B133" t="s">
        <v>57</v>
      </c>
      <c r="C133" t="s">
        <v>465</v>
      </c>
      <c r="D133" t="s">
        <v>466</v>
      </c>
      <c r="E133" t="s">
        <v>448</v>
      </c>
      <c r="F133" t="s">
        <v>464</v>
      </c>
      <c r="G133" t="s">
        <v>82</v>
      </c>
      <c r="H133">
        <v>10.99</v>
      </c>
      <c r="I133">
        <v>10.99</v>
      </c>
      <c r="J133"/>
      <c r="K133">
        <v>0</v>
      </c>
      <c r="L133">
        <v>0</v>
      </c>
      <c r="M133">
        <v>0</v>
      </c>
      <c r="N133">
        <v>90</v>
      </c>
      <c r="O133"/>
      <c r="P133">
        <v>0</v>
      </c>
      <c r="Q133">
        <v>26</v>
      </c>
      <c r="R133">
        <v>0</v>
      </c>
      <c r="S133">
        <v>0</v>
      </c>
      <c r="T133">
        <v>0</v>
      </c>
      <c r="U133">
        <v>64</v>
      </c>
      <c r="V133">
        <v>50</v>
      </c>
      <c r="W133" t="s">
        <v>63</v>
      </c>
      <c r="X133">
        <v>13</v>
      </c>
      <c r="Y133"/>
      <c r="Z133" s="29">
        <f t="shared" si="9"/>
        <v>0</v>
      </c>
      <c r="AA133" s="29">
        <f t="shared" si="10"/>
        <v>0</v>
      </c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</row>
    <row r="134" spans="1:256" hidden="1">
      <c r="A134" t="s">
        <v>56</v>
      </c>
      <c r="B134" t="s">
        <v>57</v>
      </c>
      <c r="C134" t="s">
        <v>467</v>
      </c>
      <c r="D134" t="s">
        <v>468</v>
      </c>
      <c r="E134" t="s">
        <v>448</v>
      </c>
      <c r="F134" t="s">
        <v>464</v>
      </c>
      <c r="G134" t="s">
        <v>82</v>
      </c>
      <c r="H134">
        <v>11.99</v>
      </c>
      <c r="I134">
        <v>11.99</v>
      </c>
      <c r="J134"/>
      <c r="K134">
        <v>0</v>
      </c>
      <c r="L134">
        <v>0</v>
      </c>
      <c r="M134">
        <v>0</v>
      </c>
      <c r="N134">
        <v>30</v>
      </c>
      <c r="O134"/>
      <c r="P134">
        <v>0</v>
      </c>
      <c r="Q134">
        <v>22</v>
      </c>
      <c r="R134">
        <v>0</v>
      </c>
      <c r="S134">
        <v>0</v>
      </c>
      <c r="T134">
        <v>0</v>
      </c>
      <c r="U134">
        <v>8</v>
      </c>
      <c r="V134">
        <v>6</v>
      </c>
      <c r="W134" t="s">
        <v>63</v>
      </c>
      <c r="X134">
        <v>2</v>
      </c>
      <c r="Y134"/>
      <c r="Z134" s="29">
        <f t="shared" si="9"/>
        <v>0</v>
      </c>
      <c r="AA134" s="29">
        <f t="shared" si="10"/>
        <v>0</v>
      </c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 hidden="1">
      <c r="A135" t="s">
        <v>56</v>
      </c>
      <c r="B135" t="s">
        <v>70</v>
      </c>
      <c r="C135" t="s">
        <v>469</v>
      </c>
      <c r="D135" t="s">
        <v>470</v>
      </c>
      <c r="E135" t="s">
        <v>471</v>
      </c>
      <c r="F135" t="s">
        <v>472</v>
      </c>
      <c r="G135" t="s">
        <v>62</v>
      </c>
      <c r="H135">
        <v>7.95</v>
      </c>
      <c r="I135">
        <v>7.95</v>
      </c>
      <c r="J135"/>
      <c r="K135">
        <v>0</v>
      </c>
      <c r="L135">
        <v>0</v>
      </c>
      <c r="M135">
        <v>0</v>
      </c>
      <c r="N135">
        <v>168</v>
      </c>
      <c r="O135"/>
      <c r="P135">
        <v>0</v>
      </c>
      <c r="Q135">
        <v>41</v>
      </c>
      <c r="R135">
        <v>0</v>
      </c>
      <c r="S135">
        <v>6</v>
      </c>
      <c r="T135">
        <v>0</v>
      </c>
      <c r="U135">
        <v>121</v>
      </c>
      <c r="V135">
        <v>94</v>
      </c>
      <c r="W135" t="s">
        <v>63</v>
      </c>
      <c r="X135">
        <v>27</v>
      </c>
      <c r="Y135"/>
      <c r="Z135" s="29">
        <f t="shared" si="9"/>
        <v>0</v>
      </c>
      <c r="AA135" s="29">
        <f t="shared" si="10"/>
        <v>0</v>
      </c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 hidden="1">
      <c r="A136" t="s">
        <v>56</v>
      </c>
      <c r="B136" t="s">
        <v>70</v>
      </c>
      <c r="C136" t="s">
        <v>473</v>
      </c>
      <c r="D136" t="s">
        <v>474</v>
      </c>
      <c r="E136" t="s">
        <v>471</v>
      </c>
      <c r="F136" t="s">
        <v>472</v>
      </c>
      <c r="G136" t="s">
        <v>66</v>
      </c>
      <c r="H136">
        <v>6.25</v>
      </c>
      <c r="I136">
        <v>6.25</v>
      </c>
      <c r="J136"/>
      <c r="K136">
        <v>0</v>
      </c>
      <c r="L136">
        <v>0</v>
      </c>
      <c r="M136">
        <v>0</v>
      </c>
      <c r="N136">
        <v>48</v>
      </c>
      <c r="O136"/>
      <c r="P136">
        <v>0</v>
      </c>
      <c r="Q136">
        <v>41</v>
      </c>
      <c r="R136">
        <v>0</v>
      </c>
      <c r="S136">
        <v>0</v>
      </c>
      <c r="T136">
        <v>0</v>
      </c>
      <c r="U136">
        <v>7</v>
      </c>
      <c r="V136">
        <v>0</v>
      </c>
      <c r="W136" t="s">
        <v>102</v>
      </c>
      <c r="X136">
        <v>2</v>
      </c>
      <c r="Y136"/>
      <c r="Z136" s="29">
        <f t="shared" si="9"/>
        <v>0</v>
      </c>
      <c r="AA136" s="29">
        <f t="shared" si="10"/>
        <v>0</v>
      </c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idden="1">
      <c r="A137" t="s">
        <v>56</v>
      </c>
      <c r="B137" t="s">
        <v>190</v>
      </c>
      <c r="C137" t="s">
        <v>475</v>
      </c>
      <c r="D137" t="s">
        <v>476</v>
      </c>
      <c r="E137" t="s">
        <v>477</v>
      </c>
      <c r="F137" t="s">
        <v>478</v>
      </c>
      <c r="G137" t="s">
        <v>62</v>
      </c>
      <c r="H137">
        <v>7.95</v>
      </c>
      <c r="I137">
        <v>7.95</v>
      </c>
      <c r="J137"/>
      <c r="K137">
        <v>0</v>
      </c>
      <c r="L137">
        <v>0</v>
      </c>
      <c r="M137">
        <v>0</v>
      </c>
      <c r="N137">
        <v>238</v>
      </c>
      <c r="O137"/>
      <c r="P137">
        <v>0</v>
      </c>
      <c r="Q137">
        <v>228</v>
      </c>
      <c r="R137">
        <v>6</v>
      </c>
      <c r="S137">
        <v>3</v>
      </c>
      <c r="T137">
        <v>0</v>
      </c>
      <c r="U137">
        <v>1</v>
      </c>
      <c r="V137">
        <v>0</v>
      </c>
      <c r="W137" t="s">
        <v>102</v>
      </c>
      <c r="X137"/>
      <c r="Y137"/>
      <c r="Z137" s="29">
        <f t="shared" si="9"/>
        <v>0</v>
      </c>
      <c r="AA137" s="29">
        <f t="shared" si="10"/>
        <v>0</v>
      </c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idden="1">
      <c r="A138" t="s">
        <v>56</v>
      </c>
      <c r="B138" t="s">
        <v>70</v>
      </c>
      <c r="C138" t="s">
        <v>479</v>
      </c>
      <c r="D138" t="s">
        <v>480</v>
      </c>
      <c r="E138" t="s">
        <v>481</v>
      </c>
      <c r="F138" t="s">
        <v>482</v>
      </c>
      <c r="G138" t="s">
        <v>66</v>
      </c>
      <c r="H138">
        <v>8.9499999999999993</v>
      </c>
      <c r="I138">
        <v>8.9499999999999993</v>
      </c>
      <c r="J138"/>
      <c r="K138">
        <v>0</v>
      </c>
      <c r="L138">
        <v>0</v>
      </c>
      <c r="M138">
        <v>0</v>
      </c>
      <c r="N138">
        <v>109</v>
      </c>
      <c r="O138"/>
      <c r="P138">
        <v>0</v>
      </c>
      <c r="Q138">
        <v>84</v>
      </c>
      <c r="R138">
        <v>1</v>
      </c>
      <c r="S138">
        <v>0</v>
      </c>
      <c r="T138">
        <v>0</v>
      </c>
      <c r="U138">
        <v>24</v>
      </c>
      <c r="V138">
        <v>22</v>
      </c>
      <c r="W138" t="s">
        <v>63</v>
      </c>
      <c r="X138">
        <v>2</v>
      </c>
      <c r="Y138"/>
      <c r="Z138" s="29">
        <f t="shared" si="9"/>
        <v>0</v>
      </c>
      <c r="AA138" s="29">
        <f t="shared" si="10"/>
        <v>0</v>
      </c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idden="1">
      <c r="A139" t="s">
        <v>56</v>
      </c>
      <c r="B139" t="s">
        <v>190</v>
      </c>
      <c r="C139" t="s">
        <v>483</v>
      </c>
      <c r="D139" t="s">
        <v>484</v>
      </c>
      <c r="E139" t="s">
        <v>485</v>
      </c>
      <c r="F139" t="s">
        <v>486</v>
      </c>
      <c r="G139" t="s">
        <v>62</v>
      </c>
      <c r="H139">
        <v>2.75</v>
      </c>
      <c r="I139">
        <v>2.75</v>
      </c>
      <c r="J139"/>
      <c r="K139">
        <v>0</v>
      </c>
      <c r="L139">
        <v>0</v>
      </c>
      <c r="M139">
        <v>0</v>
      </c>
      <c r="N139">
        <v>914</v>
      </c>
      <c r="O139"/>
      <c r="P139">
        <v>0</v>
      </c>
      <c r="Q139">
        <v>475</v>
      </c>
      <c r="R139">
        <v>22</v>
      </c>
      <c r="S139">
        <v>14</v>
      </c>
      <c r="T139">
        <v>0</v>
      </c>
      <c r="U139">
        <v>403</v>
      </c>
      <c r="V139">
        <v>400</v>
      </c>
      <c r="W139" t="s">
        <v>63</v>
      </c>
      <c r="X139">
        <v>3</v>
      </c>
      <c r="Y139"/>
      <c r="Z139" s="29">
        <f t="shared" si="9"/>
        <v>0</v>
      </c>
      <c r="AA139" s="29">
        <f t="shared" si="10"/>
        <v>0</v>
      </c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idden="1">
      <c r="A140" t="s">
        <v>56</v>
      </c>
      <c r="B140" t="s">
        <v>190</v>
      </c>
      <c r="C140" t="s">
        <v>487</v>
      </c>
      <c r="D140" t="s">
        <v>488</v>
      </c>
      <c r="E140" t="s">
        <v>485</v>
      </c>
      <c r="F140" t="s">
        <v>489</v>
      </c>
      <c r="G140" t="s">
        <v>62</v>
      </c>
      <c r="H140">
        <v>2.75</v>
      </c>
      <c r="I140">
        <v>2.75</v>
      </c>
      <c r="J140"/>
      <c r="K140">
        <v>0</v>
      </c>
      <c r="L140">
        <v>0</v>
      </c>
      <c r="M140">
        <v>0</v>
      </c>
      <c r="N140">
        <v>478</v>
      </c>
      <c r="O140"/>
      <c r="P140">
        <v>0</v>
      </c>
      <c r="Q140">
        <v>337</v>
      </c>
      <c r="R140">
        <v>4</v>
      </c>
      <c r="S140">
        <v>10</v>
      </c>
      <c r="T140">
        <v>0</v>
      </c>
      <c r="U140">
        <v>127</v>
      </c>
      <c r="V140">
        <v>125</v>
      </c>
      <c r="W140" t="s">
        <v>63</v>
      </c>
      <c r="X140"/>
      <c r="Y140"/>
      <c r="Z140" s="29">
        <f t="shared" si="9"/>
        <v>0</v>
      </c>
      <c r="AA140" s="29">
        <f t="shared" si="10"/>
        <v>0</v>
      </c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idden="1">
      <c r="A141" t="s">
        <v>56</v>
      </c>
      <c r="B141" t="s">
        <v>190</v>
      </c>
      <c r="C141" t="s">
        <v>490</v>
      </c>
      <c r="D141" t="s">
        <v>491</v>
      </c>
      <c r="E141" t="s">
        <v>485</v>
      </c>
      <c r="F141" t="s">
        <v>492</v>
      </c>
      <c r="G141" t="s">
        <v>62</v>
      </c>
      <c r="H141">
        <v>6.95</v>
      </c>
      <c r="I141">
        <v>6.95</v>
      </c>
      <c r="J141"/>
      <c r="K141">
        <v>0</v>
      </c>
      <c r="L141">
        <v>0</v>
      </c>
      <c r="M141">
        <v>-1</v>
      </c>
      <c r="N141">
        <v>263</v>
      </c>
      <c r="O141"/>
      <c r="P141">
        <v>0</v>
      </c>
      <c r="Q141">
        <v>67</v>
      </c>
      <c r="R141">
        <v>1</v>
      </c>
      <c r="S141">
        <v>1</v>
      </c>
      <c r="T141">
        <v>0</v>
      </c>
      <c r="U141">
        <v>194</v>
      </c>
      <c r="V141">
        <v>157</v>
      </c>
      <c r="W141" t="s">
        <v>141</v>
      </c>
      <c r="X141">
        <v>37</v>
      </c>
      <c r="Y141">
        <v>-4.75</v>
      </c>
      <c r="Z141" s="29">
        <v>0</v>
      </c>
      <c r="AA141" s="29">
        <f t="shared" si="10"/>
        <v>-4.75</v>
      </c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idden="1">
      <c r="A142" t="s">
        <v>56</v>
      </c>
      <c r="B142" t="s">
        <v>190</v>
      </c>
      <c r="C142" t="s">
        <v>493</v>
      </c>
      <c r="D142" t="s">
        <v>494</v>
      </c>
      <c r="E142" t="s">
        <v>485</v>
      </c>
      <c r="F142" t="s">
        <v>492</v>
      </c>
      <c r="G142" t="s">
        <v>66</v>
      </c>
      <c r="H142">
        <v>8.9499999999999993</v>
      </c>
      <c r="I142">
        <v>8.9499999999999993</v>
      </c>
      <c r="J142"/>
      <c r="K142">
        <v>0</v>
      </c>
      <c r="L142">
        <v>0</v>
      </c>
      <c r="M142">
        <v>1</v>
      </c>
      <c r="N142">
        <v>155</v>
      </c>
      <c r="O142"/>
      <c r="P142">
        <v>0</v>
      </c>
      <c r="Q142">
        <v>112</v>
      </c>
      <c r="R142">
        <v>0</v>
      </c>
      <c r="S142">
        <v>1</v>
      </c>
      <c r="T142">
        <v>0</v>
      </c>
      <c r="U142">
        <v>42</v>
      </c>
      <c r="V142">
        <v>14</v>
      </c>
      <c r="W142" t="s">
        <v>63</v>
      </c>
      <c r="X142">
        <v>25</v>
      </c>
      <c r="Y142">
        <v>7.34</v>
      </c>
      <c r="Z142" s="29">
        <f t="shared" ref="Z142:Z179" si="11">Y142/5.5555</f>
        <v>1.3212132121321212</v>
      </c>
      <c r="AA142" s="29">
        <f t="shared" si="10"/>
        <v>6.0187867878678789</v>
      </c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idden="1">
      <c r="A143" t="s">
        <v>56</v>
      </c>
      <c r="B143" t="s">
        <v>57</v>
      </c>
      <c r="C143" t="s">
        <v>495</v>
      </c>
      <c r="D143" t="s">
        <v>496</v>
      </c>
      <c r="E143" t="s">
        <v>497</v>
      </c>
      <c r="F143" t="s">
        <v>498</v>
      </c>
      <c r="G143">
        <v>7</v>
      </c>
      <c r="H143">
        <v>2.5</v>
      </c>
      <c r="I143">
        <v>2.5</v>
      </c>
      <c r="J143"/>
      <c r="K143">
        <v>0</v>
      </c>
      <c r="L143">
        <v>0</v>
      </c>
      <c r="M143">
        <v>0</v>
      </c>
      <c r="N143">
        <v>200</v>
      </c>
      <c r="O143"/>
      <c r="P143">
        <v>0</v>
      </c>
      <c r="Q143">
        <v>195</v>
      </c>
      <c r="R143">
        <v>2</v>
      </c>
      <c r="S143">
        <v>0</v>
      </c>
      <c r="T143">
        <v>0</v>
      </c>
      <c r="U143">
        <v>3</v>
      </c>
      <c r="V143">
        <v>0</v>
      </c>
      <c r="W143" t="s">
        <v>102</v>
      </c>
      <c r="X143"/>
      <c r="Y143"/>
      <c r="Z143" s="29">
        <f t="shared" si="11"/>
        <v>0</v>
      </c>
      <c r="AA143" s="29">
        <f t="shared" si="10"/>
        <v>0</v>
      </c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idden="1">
      <c r="A144" t="s">
        <v>56</v>
      </c>
      <c r="B144" t="s">
        <v>57</v>
      </c>
      <c r="C144" t="s">
        <v>499</v>
      </c>
      <c r="D144" t="s">
        <v>500</v>
      </c>
      <c r="E144" t="s">
        <v>501</v>
      </c>
      <c r="F144" t="s">
        <v>502</v>
      </c>
      <c r="G144" t="s">
        <v>62</v>
      </c>
      <c r="H144">
        <v>6.95</v>
      </c>
      <c r="I144">
        <v>6.95</v>
      </c>
      <c r="J144"/>
      <c r="K144">
        <v>0</v>
      </c>
      <c r="L144">
        <v>0</v>
      </c>
      <c r="M144">
        <v>0</v>
      </c>
      <c r="N144">
        <v>2192</v>
      </c>
      <c r="O144"/>
      <c r="P144">
        <v>0</v>
      </c>
      <c r="Q144">
        <v>1041</v>
      </c>
      <c r="R144">
        <v>56</v>
      </c>
      <c r="S144">
        <v>62</v>
      </c>
      <c r="T144">
        <v>0</v>
      </c>
      <c r="U144">
        <v>1033</v>
      </c>
      <c r="V144">
        <v>971</v>
      </c>
      <c r="W144" t="s">
        <v>63</v>
      </c>
      <c r="X144">
        <v>59</v>
      </c>
      <c r="Y144"/>
      <c r="Z144" s="29">
        <f t="shared" si="11"/>
        <v>0</v>
      </c>
      <c r="AA144" s="29">
        <f t="shared" si="10"/>
        <v>0</v>
      </c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5" spans="1:256" hidden="1">
      <c r="A145" t="s">
        <v>56</v>
      </c>
      <c r="B145" t="s">
        <v>57</v>
      </c>
      <c r="C145" t="s">
        <v>503</v>
      </c>
      <c r="D145" t="s">
        <v>504</v>
      </c>
      <c r="E145" t="s">
        <v>501</v>
      </c>
      <c r="F145" t="s">
        <v>502</v>
      </c>
      <c r="G145" t="s">
        <v>66</v>
      </c>
      <c r="H145">
        <v>8.9499999999999993</v>
      </c>
      <c r="I145">
        <v>8.9499999999999993</v>
      </c>
      <c r="J145"/>
      <c r="K145">
        <v>0</v>
      </c>
      <c r="L145">
        <v>0</v>
      </c>
      <c r="M145">
        <v>2</v>
      </c>
      <c r="N145">
        <v>956</v>
      </c>
      <c r="O145"/>
      <c r="P145">
        <v>0</v>
      </c>
      <c r="Q145">
        <v>645</v>
      </c>
      <c r="R145">
        <v>2</v>
      </c>
      <c r="S145">
        <v>1</v>
      </c>
      <c r="T145">
        <v>0</v>
      </c>
      <c r="U145">
        <v>308</v>
      </c>
      <c r="V145">
        <v>262</v>
      </c>
      <c r="W145" t="s">
        <v>63</v>
      </c>
      <c r="X145">
        <v>40</v>
      </c>
      <c r="Y145">
        <v>13.22</v>
      </c>
      <c r="Z145" s="29">
        <f t="shared" si="11"/>
        <v>2.3796237962379623</v>
      </c>
      <c r="AA145" s="29">
        <f t="shared" si="10"/>
        <v>10.840376203762037</v>
      </c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</row>
    <row r="146" spans="1:256" hidden="1">
      <c r="A146" t="s">
        <v>56</v>
      </c>
      <c r="B146" t="s">
        <v>57</v>
      </c>
      <c r="C146" t="s">
        <v>505</v>
      </c>
      <c r="D146" t="s">
        <v>506</v>
      </c>
      <c r="E146" t="s">
        <v>501</v>
      </c>
      <c r="F146" t="s">
        <v>502</v>
      </c>
      <c r="G146" t="s">
        <v>66</v>
      </c>
      <c r="H146">
        <v>11.95</v>
      </c>
      <c r="I146">
        <v>11.95</v>
      </c>
      <c r="J146"/>
      <c r="K146">
        <v>0</v>
      </c>
      <c r="L146">
        <v>0</v>
      </c>
      <c r="M146">
        <v>0</v>
      </c>
      <c r="N146">
        <v>244</v>
      </c>
      <c r="O146"/>
      <c r="P146">
        <v>0</v>
      </c>
      <c r="Q146">
        <v>243</v>
      </c>
      <c r="R146">
        <v>1</v>
      </c>
      <c r="S146">
        <v>0</v>
      </c>
      <c r="T146">
        <v>0</v>
      </c>
      <c r="U146">
        <v>0</v>
      </c>
      <c r="V146">
        <v>0</v>
      </c>
      <c r="W146" t="s">
        <v>102</v>
      </c>
      <c r="X146"/>
      <c r="Y146"/>
      <c r="Z146" s="29">
        <f t="shared" si="11"/>
        <v>0</v>
      </c>
      <c r="AA146" s="29">
        <f t="shared" si="10"/>
        <v>0</v>
      </c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  <row r="147" spans="1:256" hidden="1">
      <c r="A147" t="s">
        <v>56</v>
      </c>
      <c r="B147" t="s">
        <v>57</v>
      </c>
      <c r="C147" t="s">
        <v>507</v>
      </c>
      <c r="D147" t="s">
        <v>508</v>
      </c>
      <c r="E147" t="s">
        <v>501</v>
      </c>
      <c r="F147" t="s">
        <v>509</v>
      </c>
      <c r="G147" t="s">
        <v>82</v>
      </c>
      <c r="H147">
        <v>12.99</v>
      </c>
      <c r="I147">
        <v>12.99</v>
      </c>
      <c r="J147"/>
      <c r="K147">
        <v>0</v>
      </c>
      <c r="L147">
        <v>0</v>
      </c>
      <c r="M147">
        <v>8</v>
      </c>
      <c r="N147">
        <v>265</v>
      </c>
      <c r="O147"/>
      <c r="P147">
        <v>0</v>
      </c>
      <c r="Q147">
        <v>96</v>
      </c>
      <c r="R147">
        <v>1</v>
      </c>
      <c r="S147">
        <v>0</v>
      </c>
      <c r="T147">
        <v>0</v>
      </c>
      <c r="U147">
        <v>168</v>
      </c>
      <c r="V147">
        <v>137</v>
      </c>
      <c r="W147" t="s">
        <v>63</v>
      </c>
      <c r="X147">
        <v>21</v>
      </c>
      <c r="Y147">
        <v>72.400000000000006</v>
      </c>
      <c r="Z147" s="29">
        <f t="shared" si="11"/>
        <v>13.032130321303214</v>
      </c>
      <c r="AA147" s="29">
        <f t="shared" si="10"/>
        <v>59.367869678696792</v>
      </c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</row>
    <row r="148" spans="1:256" hidden="1">
      <c r="A148" t="s">
        <v>56</v>
      </c>
      <c r="B148" t="s">
        <v>57</v>
      </c>
      <c r="C148" t="s">
        <v>510</v>
      </c>
      <c r="D148" t="s">
        <v>511</v>
      </c>
      <c r="E148" t="s">
        <v>501</v>
      </c>
      <c r="F148" t="s">
        <v>512</v>
      </c>
      <c r="G148">
        <v>7</v>
      </c>
      <c r="H148">
        <v>2.75</v>
      </c>
      <c r="I148">
        <v>2.75</v>
      </c>
      <c r="J148"/>
      <c r="K148">
        <v>0</v>
      </c>
      <c r="L148">
        <v>0</v>
      </c>
      <c r="M148">
        <v>0</v>
      </c>
      <c r="N148">
        <v>339</v>
      </c>
      <c r="O148"/>
      <c r="P148">
        <v>0</v>
      </c>
      <c r="Q148">
        <v>332</v>
      </c>
      <c r="R148">
        <v>2</v>
      </c>
      <c r="S148">
        <v>0</v>
      </c>
      <c r="T148">
        <v>0</v>
      </c>
      <c r="U148">
        <v>5</v>
      </c>
      <c r="V148">
        <v>0</v>
      </c>
      <c r="W148" t="s">
        <v>102</v>
      </c>
      <c r="X148"/>
      <c r="Y148"/>
      <c r="Z148" s="29">
        <f t="shared" si="11"/>
        <v>0</v>
      </c>
      <c r="AA148" s="29">
        <f t="shared" si="10"/>
        <v>0</v>
      </c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</row>
    <row r="149" spans="1:256" hidden="1">
      <c r="A149" t="s">
        <v>56</v>
      </c>
      <c r="B149" t="s">
        <v>57</v>
      </c>
      <c r="C149" t="s">
        <v>513</v>
      </c>
      <c r="D149" t="s">
        <v>514</v>
      </c>
      <c r="E149" t="s">
        <v>501</v>
      </c>
      <c r="F149" t="s">
        <v>515</v>
      </c>
      <c r="G149" t="s">
        <v>62</v>
      </c>
      <c r="H149">
        <v>6.95</v>
      </c>
      <c r="I149">
        <v>6.95</v>
      </c>
      <c r="J149"/>
      <c r="K149">
        <v>0</v>
      </c>
      <c r="L149">
        <v>0</v>
      </c>
      <c r="M149">
        <v>1</v>
      </c>
      <c r="N149">
        <v>2537</v>
      </c>
      <c r="O149"/>
      <c r="P149">
        <v>0</v>
      </c>
      <c r="Q149">
        <v>2279</v>
      </c>
      <c r="R149">
        <v>21</v>
      </c>
      <c r="S149">
        <v>160</v>
      </c>
      <c r="T149">
        <v>0</v>
      </c>
      <c r="U149">
        <v>77</v>
      </c>
      <c r="V149">
        <v>77</v>
      </c>
      <c r="W149" t="s">
        <v>63</v>
      </c>
      <c r="X149">
        <v>-28</v>
      </c>
      <c r="Y149">
        <v>5.13</v>
      </c>
      <c r="Z149" s="29">
        <f t="shared" si="11"/>
        <v>0.92340923409234088</v>
      </c>
      <c r="AA149" s="29">
        <f t="shared" si="10"/>
        <v>4.2065907659076593</v>
      </c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</row>
    <row r="150" spans="1:256" hidden="1">
      <c r="A150" t="s">
        <v>56</v>
      </c>
      <c r="B150" t="s">
        <v>57</v>
      </c>
      <c r="C150" t="s">
        <v>516</v>
      </c>
      <c r="D150" t="s">
        <v>517</v>
      </c>
      <c r="E150" t="s">
        <v>501</v>
      </c>
      <c r="F150" t="s">
        <v>515</v>
      </c>
      <c r="G150" t="s">
        <v>66</v>
      </c>
      <c r="H150">
        <v>8.9499999999999993</v>
      </c>
      <c r="I150">
        <v>8.9499999999999993</v>
      </c>
      <c r="J150"/>
      <c r="K150">
        <v>0</v>
      </c>
      <c r="L150">
        <v>0</v>
      </c>
      <c r="M150">
        <v>3</v>
      </c>
      <c r="N150">
        <v>890</v>
      </c>
      <c r="O150"/>
      <c r="P150">
        <v>0</v>
      </c>
      <c r="Q150">
        <v>765</v>
      </c>
      <c r="R150">
        <v>3</v>
      </c>
      <c r="S150">
        <v>10</v>
      </c>
      <c r="T150">
        <v>0</v>
      </c>
      <c r="U150">
        <v>112</v>
      </c>
      <c r="V150">
        <v>55</v>
      </c>
      <c r="W150" t="s">
        <v>63</v>
      </c>
      <c r="X150">
        <v>51</v>
      </c>
      <c r="Y150">
        <v>18.2</v>
      </c>
      <c r="Z150" s="29">
        <f t="shared" si="11"/>
        <v>3.2760327603276029</v>
      </c>
      <c r="AA150" s="29">
        <f t="shared" si="10"/>
        <v>14.923967239672397</v>
      </c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</row>
    <row r="151" spans="1:256" hidden="1">
      <c r="A151" t="s">
        <v>56</v>
      </c>
      <c r="B151" t="s">
        <v>57</v>
      </c>
      <c r="C151" t="s">
        <v>518</v>
      </c>
      <c r="D151" t="s">
        <v>519</v>
      </c>
      <c r="E151" t="s">
        <v>501</v>
      </c>
      <c r="F151" t="s">
        <v>520</v>
      </c>
      <c r="G151">
        <v>7</v>
      </c>
      <c r="H151">
        <v>2.5</v>
      </c>
      <c r="I151">
        <v>2.5</v>
      </c>
      <c r="J151"/>
      <c r="K151">
        <v>0</v>
      </c>
      <c r="L151">
        <v>0</v>
      </c>
      <c r="M151">
        <v>0</v>
      </c>
      <c r="N151">
        <v>421</v>
      </c>
      <c r="O151"/>
      <c r="P151">
        <v>0</v>
      </c>
      <c r="Q151">
        <v>392</v>
      </c>
      <c r="R151">
        <v>4</v>
      </c>
      <c r="S151">
        <v>0</v>
      </c>
      <c r="T151">
        <v>0</v>
      </c>
      <c r="U151">
        <v>25</v>
      </c>
      <c r="V151">
        <v>25</v>
      </c>
      <c r="W151" t="s">
        <v>63</v>
      </c>
      <c r="X151"/>
      <c r="Y151"/>
      <c r="Z151" s="29">
        <f t="shared" si="11"/>
        <v>0</v>
      </c>
      <c r="AA151" s="29">
        <f t="shared" si="10"/>
        <v>0</v>
      </c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</row>
    <row r="152" spans="1:256" hidden="1">
      <c r="A152" t="s">
        <v>56</v>
      </c>
      <c r="B152" t="s">
        <v>57</v>
      </c>
      <c r="C152" t="s">
        <v>521</v>
      </c>
      <c r="D152" t="s">
        <v>522</v>
      </c>
      <c r="E152" t="s">
        <v>501</v>
      </c>
      <c r="F152" t="s">
        <v>523</v>
      </c>
      <c r="G152" t="s">
        <v>62</v>
      </c>
      <c r="H152">
        <v>6.95</v>
      </c>
      <c r="I152">
        <v>6.95</v>
      </c>
      <c r="J152"/>
      <c r="K152">
        <v>0</v>
      </c>
      <c r="L152">
        <v>0</v>
      </c>
      <c r="M152">
        <v>3</v>
      </c>
      <c r="N152">
        <v>4736</v>
      </c>
      <c r="O152"/>
      <c r="P152">
        <v>0</v>
      </c>
      <c r="Q152">
        <v>4049</v>
      </c>
      <c r="R152">
        <v>110</v>
      </c>
      <c r="S152">
        <v>123</v>
      </c>
      <c r="T152">
        <v>0</v>
      </c>
      <c r="U152">
        <v>454</v>
      </c>
      <c r="V152">
        <v>352</v>
      </c>
      <c r="W152" t="s">
        <v>63</v>
      </c>
      <c r="X152">
        <v>95</v>
      </c>
      <c r="Y152">
        <v>13.92</v>
      </c>
      <c r="Z152" s="29">
        <f t="shared" si="11"/>
        <v>2.5056250562505622</v>
      </c>
      <c r="AA152" s="29">
        <f t="shared" si="10"/>
        <v>11.414374943749438</v>
      </c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</row>
    <row r="153" spans="1:256" hidden="1">
      <c r="A153" t="s">
        <v>56</v>
      </c>
      <c r="B153" t="s">
        <v>57</v>
      </c>
      <c r="C153" t="s">
        <v>524</v>
      </c>
      <c r="D153" t="s">
        <v>525</v>
      </c>
      <c r="E153" t="s">
        <v>501</v>
      </c>
      <c r="F153" t="s">
        <v>523</v>
      </c>
      <c r="G153" t="s">
        <v>66</v>
      </c>
      <c r="H153">
        <v>8.9499999999999993</v>
      </c>
      <c r="I153">
        <v>8.9499999999999993</v>
      </c>
      <c r="J153"/>
      <c r="K153">
        <v>0</v>
      </c>
      <c r="L153">
        <v>0</v>
      </c>
      <c r="M153">
        <v>0</v>
      </c>
      <c r="N153">
        <v>1375</v>
      </c>
      <c r="O153"/>
      <c r="P153">
        <v>0</v>
      </c>
      <c r="Q153">
        <v>1360</v>
      </c>
      <c r="R153">
        <v>5</v>
      </c>
      <c r="S153">
        <v>3</v>
      </c>
      <c r="T153">
        <v>0</v>
      </c>
      <c r="U153">
        <v>7</v>
      </c>
      <c r="V153">
        <v>0</v>
      </c>
      <c r="W153" t="s">
        <v>102</v>
      </c>
      <c r="X153">
        <v>9</v>
      </c>
      <c r="Y153"/>
      <c r="Z153" s="29">
        <f t="shared" si="11"/>
        <v>0</v>
      </c>
      <c r="AA153" s="29">
        <f t="shared" si="10"/>
        <v>0</v>
      </c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</row>
    <row r="154" spans="1:256" hidden="1">
      <c r="A154" t="s">
        <v>56</v>
      </c>
      <c r="B154" t="s">
        <v>57</v>
      </c>
      <c r="C154" t="s">
        <v>526</v>
      </c>
      <c r="D154" t="s">
        <v>527</v>
      </c>
      <c r="E154" t="s">
        <v>501</v>
      </c>
      <c r="F154" t="s">
        <v>528</v>
      </c>
      <c r="G154" t="s">
        <v>62</v>
      </c>
      <c r="H154">
        <v>4.75</v>
      </c>
      <c r="I154">
        <v>4.75</v>
      </c>
      <c r="J154"/>
      <c r="K154">
        <v>0</v>
      </c>
      <c r="L154">
        <v>0</v>
      </c>
      <c r="M154">
        <v>0</v>
      </c>
      <c r="N154">
        <v>1040</v>
      </c>
      <c r="O154"/>
      <c r="P154">
        <v>0</v>
      </c>
      <c r="Q154">
        <v>659</v>
      </c>
      <c r="R154">
        <v>8</v>
      </c>
      <c r="S154">
        <v>49</v>
      </c>
      <c r="T154">
        <v>0</v>
      </c>
      <c r="U154">
        <v>324</v>
      </c>
      <c r="V154">
        <v>271</v>
      </c>
      <c r="W154" t="s">
        <v>63</v>
      </c>
      <c r="X154">
        <v>51</v>
      </c>
      <c r="Y154"/>
      <c r="Z154" s="29">
        <f t="shared" si="11"/>
        <v>0</v>
      </c>
      <c r="AA154" s="29">
        <f t="shared" si="10"/>
        <v>0</v>
      </c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</row>
    <row r="155" spans="1:256" hidden="1">
      <c r="A155" t="s">
        <v>56</v>
      </c>
      <c r="B155" t="s">
        <v>57</v>
      </c>
      <c r="C155" t="s">
        <v>529</v>
      </c>
      <c r="D155" t="s">
        <v>530</v>
      </c>
      <c r="E155" t="s">
        <v>501</v>
      </c>
      <c r="F155" t="s">
        <v>528</v>
      </c>
      <c r="G155" t="s">
        <v>531</v>
      </c>
      <c r="H155">
        <v>6.5</v>
      </c>
      <c r="I155">
        <v>6.5</v>
      </c>
      <c r="J155"/>
      <c r="K155">
        <v>0</v>
      </c>
      <c r="L155">
        <v>0</v>
      </c>
      <c r="M155">
        <v>0</v>
      </c>
      <c r="N155">
        <v>477</v>
      </c>
      <c r="O155"/>
      <c r="P155">
        <v>0</v>
      </c>
      <c r="Q155">
        <v>393</v>
      </c>
      <c r="R155">
        <v>1</v>
      </c>
      <c r="S155">
        <v>0</v>
      </c>
      <c r="T155">
        <v>0</v>
      </c>
      <c r="U155">
        <v>83</v>
      </c>
      <c r="V155">
        <v>73</v>
      </c>
      <c r="W155" t="s">
        <v>63</v>
      </c>
      <c r="X155">
        <v>8</v>
      </c>
      <c r="Y155"/>
      <c r="Z155" s="29">
        <f t="shared" si="11"/>
        <v>0</v>
      </c>
      <c r="AA155" s="29">
        <f t="shared" si="10"/>
        <v>0</v>
      </c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</row>
    <row r="156" spans="1:256" hidden="1">
      <c r="A156" t="s">
        <v>56</v>
      </c>
      <c r="B156" t="s">
        <v>57</v>
      </c>
      <c r="C156" t="s">
        <v>532</v>
      </c>
      <c r="D156" t="s">
        <v>533</v>
      </c>
      <c r="E156" t="s">
        <v>501</v>
      </c>
      <c r="F156" s="30">
        <v>39965</v>
      </c>
      <c r="G156" t="s">
        <v>62</v>
      </c>
      <c r="H156">
        <v>2.75</v>
      </c>
      <c r="I156">
        <v>2.75</v>
      </c>
      <c r="J156"/>
      <c r="K156">
        <v>0</v>
      </c>
      <c r="L156">
        <v>0</v>
      </c>
      <c r="M156">
        <v>0</v>
      </c>
      <c r="N156">
        <v>615</v>
      </c>
      <c r="O156"/>
      <c r="P156">
        <v>0</v>
      </c>
      <c r="Q156">
        <v>425</v>
      </c>
      <c r="R156">
        <v>8</v>
      </c>
      <c r="S156">
        <v>19</v>
      </c>
      <c r="T156">
        <v>0</v>
      </c>
      <c r="U156">
        <v>163</v>
      </c>
      <c r="V156">
        <v>149</v>
      </c>
      <c r="W156" t="s">
        <v>63</v>
      </c>
      <c r="X156">
        <v>12</v>
      </c>
      <c r="Y156"/>
      <c r="Z156" s="29">
        <f t="shared" si="11"/>
        <v>0</v>
      </c>
      <c r="AA156" s="29">
        <f t="shared" si="10"/>
        <v>0</v>
      </c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</row>
    <row r="157" spans="1:256" hidden="1">
      <c r="A157" t="s">
        <v>56</v>
      </c>
      <c r="B157" t="s">
        <v>57</v>
      </c>
      <c r="C157" t="s">
        <v>534</v>
      </c>
      <c r="D157" t="s">
        <v>535</v>
      </c>
      <c r="E157" t="s">
        <v>501</v>
      </c>
      <c r="F157" s="30">
        <v>39965</v>
      </c>
      <c r="G157" t="s">
        <v>536</v>
      </c>
      <c r="H157">
        <v>6.25</v>
      </c>
      <c r="I157">
        <v>6.25</v>
      </c>
      <c r="J157"/>
      <c r="K157">
        <v>0</v>
      </c>
      <c r="L157">
        <v>0</v>
      </c>
      <c r="M157">
        <v>0</v>
      </c>
      <c r="N157">
        <v>370</v>
      </c>
      <c r="O157"/>
      <c r="P157">
        <v>0</v>
      </c>
      <c r="Q157">
        <v>153</v>
      </c>
      <c r="R157">
        <v>0</v>
      </c>
      <c r="S157">
        <v>0</v>
      </c>
      <c r="T157">
        <v>0</v>
      </c>
      <c r="U157">
        <v>217</v>
      </c>
      <c r="V157">
        <v>205</v>
      </c>
      <c r="W157" t="s">
        <v>63</v>
      </c>
      <c r="X157">
        <v>11</v>
      </c>
      <c r="Y157"/>
      <c r="Z157" s="29">
        <f t="shared" si="11"/>
        <v>0</v>
      </c>
      <c r="AA157" s="29">
        <f t="shared" si="10"/>
        <v>0</v>
      </c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</row>
    <row r="158" spans="1:256" hidden="1">
      <c r="A158" t="s">
        <v>56</v>
      </c>
      <c r="B158" t="s">
        <v>57</v>
      </c>
      <c r="C158" t="s">
        <v>537</v>
      </c>
      <c r="D158" t="s">
        <v>538</v>
      </c>
      <c r="E158" t="s">
        <v>501</v>
      </c>
      <c r="F158" t="s">
        <v>539</v>
      </c>
      <c r="G158" t="s">
        <v>62</v>
      </c>
      <c r="H158">
        <v>6.95</v>
      </c>
      <c r="I158">
        <v>6.95</v>
      </c>
      <c r="J158"/>
      <c r="K158">
        <v>0</v>
      </c>
      <c r="L158">
        <v>0</v>
      </c>
      <c r="M158">
        <v>3</v>
      </c>
      <c r="N158">
        <v>2275</v>
      </c>
      <c r="O158"/>
      <c r="P158">
        <v>0</v>
      </c>
      <c r="Q158">
        <v>1782</v>
      </c>
      <c r="R158">
        <v>8</v>
      </c>
      <c r="S158">
        <v>122</v>
      </c>
      <c r="T158">
        <v>0</v>
      </c>
      <c r="U158">
        <v>363</v>
      </c>
      <c r="V158">
        <v>328</v>
      </c>
      <c r="W158" t="s">
        <v>63</v>
      </c>
      <c r="X158">
        <v>30</v>
      </c>
      <c r="Y158">
        <v>15.39</v>
      </c>
      <c r="Z158" s="29">
        <f t="shared" si="11"/>
        <v>2.7702277022770225</v>
      </c>
      <c r="AA158" s="29">
        <f t="shared" si="10"/>
        <v>12.619772297722978</v>
      </c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</row>
    <row r="159" spans="1:256" hidden="1">
      <c r="A159" t="s">
        <v>56</v>
      </c>
      <c r="B159" t="s">
        <v>57</v>
      </c>
      <c r="C159" t="s">
        <v>540</v>
      </c>
      <c r="D159" t="s">
        <v>541</v>
      </c>
      <c r="E159" t="s">
        <v>501</v>
      </c>
      <c r="F159" t="s">
        <v>539</v>
      </c>
      <c r="G159" t="s">
        <v>542</v>
      </c>
      <c r="H159">
        <v>5</v>
      </c>
      <c r="I159">
        <v>5</v>
      </c>
      <c r="J159"/>
      <c r="K159">
        <v>0</v>
      </c>
      <c r="L159">
        <v>0</v>
      </c>
      <c r="M159">
        <v>0</v>
      </c>
      <c r="N159">
        <v>120</v>
      </c>
      <c r="O159"/>
      <c r="P159">
        <v>0</v>
      </c>
      <c r="Q159">
        <v>24</v>
      </c>
      <c r="R159">
        <v>1</v>
      </c>
      <c r="S159">
        <v>0</v>
      </c>
      <c r="T159">
        <v>0</v>
      </c>
      <c r="U159">
        <v>95</v>
      </c>
      <c r="V159">
        <v>95</v>
      </c>
      <c r="W159" t="s">
        <v>63</v>
      </c>
      <c r="X159"/>
      <c r="Y159"/>
      <c r="Z159" s="29">
        <f t="shared" si="11"/>
        <v>0</v>
      </c>
      <c r="AA159" s="29">
        <f t="shared" si="10"/>
        <v>0</v>
      </c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</row>
    <row r="160" spans="1:256" hidden="1">
      <c r="A160" t="s">
        <v>56</v>
      </c>
      <c r="B160" t="s">
        <v>57</v>
      </c>
      <c r="C160" t="s">
        <v>543</v>
      </c>
      <c r="D160" t="s">
        <v>544</v>
      </c>
      <c r="E160" t="s">
        <v>501</v>
      </c>
      <c r="F160" t="s">
        <v>539</v>
      </c>
      <c r="G160" t="s">
        <v>82</v>
      </c>
      <c r="H160">
        <v>10.99</v>
      </c>
      <c r="I160">
        <v>10.99</v>
      </c>
      <c r="J160"/>
      <c r="K160">
        <v>0</v>
      </c>
      <c r="L160">
        <v>0</v>
      </c>
      <c r="M160">
        <v>1</v>
      </c>
      <c r="N160">
        <v>1036</v>
      </c>
      <c r="O160"/>
      <c r="P160">
        <v>0</v>
      </c>
      <c r="Q160">
        <v>1023</v>
      </c>
      <c r="R160">
        <v>1</v>
      </c>
      <c r="S160">
        <v>0</v>
      </c>
      <c r="T160">
        <v>0</v>
      </c>
      <c r="U160">
        <v>12</v>
      </c>
      <c r="V160">
        <v>0</v>
      </c>
      <c r="W160" t="s">
        <v>102</v>
      </c>
      <c r="X160">
        <v>26</v>
      </c>
      <c r="Y160">
        <v>8.36</v>
      </c>
      <c r="Z160" s="29">
        <f t="shared" si="11"/>
        <v>1.5048150481504814</v>
      </c>
      <c r="AA160" s="29">
        <f t="shared" si="10"/>
        <v>6.8551849518495178</v>
      </c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</row>
    <row r="161" spans="1:256" hidden="1">
      <c r="A161" t="s">
        <v>56</v>
      </c>
      <c r="B161" t="s">
        <v>57</v>
      </c>
      <c r="C161" t="s">
        <v>545</v>
      </c>
      <c r="D161" t="s">
        <v>546</v>
      </c>
      <c r="E161" t="s">
        <v>501</v>
      </c>
      <c r="F161" t="s">
        <v>547</v>
      </c>
      <c r="G161">
        <v>7</v>
      </c>
      <c r="H161">
        <v>2.5</v>
      </c>
      <c r="I161">
        <v>2.5</v>
      </c>
      <c r="J161"/>
      <c r="K161">
        <v>0</v>
      </c>
      <c r="L161">
        <v>0</v>
      </c>
      <c r="M161">
        <v>0</v>
      </c>
      <c r="N161">
        <v>319</v>
      </c>
      <c r="O161"/>
      <c r="P161">
        <v>0</v>
      </c>
      <c r="Q161">
        <v>309</v>
      </c>
      <c r="R161">
        <v>2</v>
      </c>
      <c r="S161">
        <v>0</v>
      </c>
      <c r="T161">
        <v>0</v>
      </c>
      <c r="U161">
        <v>8</v>
      </c>
      <c r="V161">
        <v>0</v>
      </c>
      <c r="W161" t="s">
        <v>102</v>
      </c>
      <c r="X161"/>
      <c r="Y161"/>
      <c r="Z161" s="29">
        <f t="shared" si="11"/>
        <v>0</v>
      </c>
      <c r="AA161" s="29">
        <f t="shared" si="10"/>
        <v>0</v>
      </c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</row>
    <row r="162" spans="1:256" hidden="1">
      <c r="A162" t="s">
        <v>56</v>
      </c>
      <c r="B162" t="s">
        <v>190</v>
      </c>
      <c r="C162" t="s">
        <v>548</v>
      </c>
      <c r="D162" t="s">
        <v>549</v>
      </c>
      <c r="E162" t="s">
        <v>550</v>
      </c>
      <c r="F162" t="s">
        <v>551</v>
      </c>
      <c r="G162" t="s">
        <v>66</v>
      </c>
      <c r="H162">
        <v>8.9499999999999993</v>
      </c>
      <c r="I162">
        <v>8.9499999999999993</v>
      </c>
      <c r="J162"/>
      <c r="K162">
        <v>0</v>
      </c>
      <c r="L162">
        <v>0</v>
      </c>
      <c r="M162">
        <v>0</v>
      </c>
      <c r="N162">
        <v>108</v>
      </c>
      <c r="O162"/>
      <c r="P162">
        <v>0</v>
      </c>
      <c r="Q162">
        <v>98</v>
      </c>
      <c r="R162">
        <v>1</v>
      </c>
      <c r="S162">
        <v>0</v>
      </c>
      <c r="T162">
        <v>0</v>
      </c>
      <c r="U162">
        <v>9</v>
      </c>
      <c r="V162">
        <v>9</v>
      </c>
      <c r="W162" t="s">
        <v>63</v>
      </c>
      <c r="X162">
        <v>-1</v>
      </c>
      <c r="Y162"/>
      <c r="Z162" s="29">
        <f t="shared" si="11"/>
        <v>0</v>
      </c>
      <c r="AA162" s="29">
        <f t="shared" ref="AA162:AA179" si="12">Y162-Z162</f>
        <v>0</v>
      </c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</row>
    <row r="163" spans="1:256" hidden="1">
      <c r="A163" t="s">
        <v>56</v>
      </c>
      <c r="B163" t="s">
        <v>57</v>
      </c>
      <c r="C163" t="s">
        <v>552</v>
      </c>
      <c r="D163" t="s">
        <v>553</v>
      </c>
      <c r="E163" t="s">
        <v>554</v>
      </c>
      <c r="F163" t="s">
        <v>555</v>
      </c>
      <c r="G163" t="s">
        <v>66</v>
      </c>
      <c r="H163">
        <v>8.9499999999999993</v>
      </c>
      <c r="I163">
        <v>8.9499999999999993</v>
      </c>
      <c r="J163"/>
      <c r="K163">
        <v>0</v>
      </c>
      <c r="L163">
        <v>0</v>
      </c>
      <c r="M163">
        <v>0</v>
      </c>
      <c r="N163">
        <v>100</v>
      </c>
      <c r="O163"/>
      <c r="P163">
        <v>0</v>
      </c>
      <c r="Q163">
        <v>27</v>
      </c>
      <c r="R163">
        <v>1</v>
      </c>
      <c r="S163">
        <v>0</v>
      </c>
      <c r="T163">
        <v>0</v>
      </c>
      <c r="U163">
        <v>72</v>
      </c>
      <c r="V163">
        <v>69</v>
      </c>
      <c r="W163" t="s">
        <v>63</v>
      </c>
      <c r="X163">
        <v>3</v>
      </c>
      <c r="Y163"/>
      <c r="Z163" s="29">
        <f t="shared" si="11"/>
        <v>0</v>
      </c>
      <c r="AA163" s="29">
        <f t="shared" si="12"/>
        <v>0</v>
      </c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</row>
    <row r="164" spans="1:256" hidden="1">
      <c r="A164" t="s">
        <v>56</v>
      </c>
      <c r="B164" t="s">
        <v>57</v>
      </c>
      <c r="C164" t="s">
        <v>556</v>
      </c>
      <c r="D164" t="s">
        <v>557</v>
      </c>
      <c r="E164" t="s">
        <v>558</v>
      </c>
      <c r="F164" t="s">
        <v>559</v>
      </c>
      <c r="G164" t="s">
        <v>560</v>
      </c>
      <c r="H164">
        <v>0.01</v>
      </c>
      <c r="I164">
        <v>0.01</v>
      </c>
      <c r="J164"/>
      <c r="K164">
        <v>0</v>
      </c>
      <c r="L164">
        <v>0</v>
      </c>
      <c r="M164">
        <v>0</v>
      </c>
      <c r="N164">
        <v>499</v>
      </c>
      <c r="O164"/>
      <c r="P164">
        <v>0</v>
      </c>
      <c r="Q164">
        <v>96</v>
      </c>
      <c r="R164">
        <v>140</v>
      </c>
      <c r="S164">
        <v>221</v>
      </c>
      <c r="T164">
        <v>0</v>
      </c>
      <c r="U164">
        <v>42</v>
      </c>
      <c r="V164">
        <v>0</v>
      </c>
      <c r="W164" t="s">
        <v>102</v>
      </c>
      <c r="X164">
        <v>-1</v>
      </c>
      <c r="Y164">
        <v>0</v>
      </c>
      <c r="Z164" s="29">
        <f t="shared" si="11"/>
        <v>0</v>
      </c>
      <c r="AA164" s="29">
        <f t="shared" si="12"/>
        <v>0</v>
      </c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</row>
    <row r="165" spans="1:256" hidden="1">
      <c r="A165" t="s">
        <v>56</v>
      </c>
      <c r="B165" t="s">
        <v>129</v>
      </c>
      <c r="C165" t="s">
        <v>561</v>
      </c>
      <c r="D165" t="s">
        <v>562</v>
      </c>
      <c r="E165" t="s">
        <v>563</v>
      </c>
      <c r="F165" t="s">
        <v>564</v>
      </c>
      <c r="G165" t="s">
        <v>62</v>
      </c>
      <c r="H165">
        <v>6.95</v>
      </c>
      <c r="I165">
        <v>6.95</v>
      </c>
      <c r="J165"/>
      <c r="K165">
        <v>0</v>
      </c>
      <c r="L165">
        <v>0</v>
      </c>
      <c r="M165">
        <v>1</v>
      </c>
      <c r="N165">
        <v>545</v>
      </c>
      <c r="O165"/>
      <c r="P165">
        <v>0</v>
      </c>
      <c r="Q165">
        <v>126</v>
      </c>
      <c r="R165">
        <v>1</v>
      </c>
      <c r="S165">
        <v>0</v>
      </c>
      <c r="T165">
        <v>0</v>
      </c>
      <c r="U165">
        <v>418</v>
      </c>
      <c r="V165">
        <v>401</v>
      </c>
      <c r="W165" t="s">
        <v>63</v>
      </c>
      <c r="X165">
        <v>16</v>
      </c>
      <c r="Y165">
        <v>4.6399999999999997</v>
      </c>
      <c r="Z165" s="29">
        <f t="shared" si="11"/>
        <v>0.83520835208352073</v>
      </c>
      <c r="AA165" s="29">
        <f t="shared" si="12"/>
        <v>3.8047916479164789</v>
      </c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</row>
    <row r="166" spans="1:256" hidden="1">
      <c r="A166" t="s">
        <v>56</v>
      </c>
      <c r="B166" t="s">
        <v>129</v>
      </c>
      <c r="C166" t="s">
        <v>565</v>
      </c>
      <c r="D166" t="s">
        <v>566</v>
      </c>
      <c r="E166" t="s">
        <v>563</v>
      </c>
      <c r="F166" t="s">
        <v>564</v>
      </c>
      <c r="G166" t="s">
        <v>66</v>
      </c>
      <c r="H166">
        <v>10.95</v>
      </c>
      <c r="I166">
        <v>10.95</v>
      </c>
      <c r="J166"/>
      <c r="K166">
        <v>0</v>
      </c>
      <c r="L166">
        <v>0</v>
      </c>
      <c r="M166">
        <v>2</v>
      </c>
      <c r="N166">
        <v>177</v>
      </c>
      <c r="O166"/>
      <c r="P166">
        <v>0</v>
      </c>
      <c r="Q166">
        <v>132</v>
      </c>
      <c r="R166">
        <v>0</v>
      </c>
      <c r="S166">
        <v>0</v>
      </c>
      <c r="T166">
        <v>0</v>
      </c>
      <c r="U166">
        <v>45</v>
      </c>
      <c r="V166">
        <v>28</v>
      </c>
      <c r="W166" t="s">
        <v>63</v>
      </c>
      <c r="X166">
        <v>11</v>
      </c>
      <c r="Y166">
        <v>17.96</v>
      </c>
      <c r="Z166" s="29">
        <f t="shared" si="11"/>
        <v>3.2328323283232834</v>
      </c>
      <c r="AA166" s="29">
        <f t="shared" si="12"/>
        <v>14.727167671676717</v>
      </c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</row>
    <row r="167" spans="1:256" hidden="1">
      <c r="A167" t="s">
        <v>56</v>
      </c>
      <c r="B167" t="s">
        <v>129</v>
      </c>
      <c r="C167" t="s">
        <v>567</v>
      </c>
      <c r="D167" t="s">
        <v>568</v>
      </c>
      <c r="E167" t="s">
        <v>563</v>
      </c>
      <c r="F167" t="s">
        <v>569</v>
      </c>
      <c r="G167" t="s">
        <v>66</v>
      </c>
      <c r="H167">
        <v>9.99</v>
      </c>
      <c r="I167">
        <v>9.99</v>
      </c>
      <c r="J167"/>
      <c r="K167">
        <v>0</v>
      </c>
      <c r="L167">
        <v>0</v>
      </c>
      <c r="M167">
        <v>0</v>
      </c>
      <c r="N167">
        <v>80</v>
      </c>
      <c r="O167"/>
      <c r="P167">
        <v>0</v>
      </c>
      <c r="Q167">
        <v>31</v>
      </c>
      <c r="R167">
        <v>1</v>
      </c>
      <c r="S167">
        <v>0</v>
      </c>
      <c r="T167">
        <v>0</v>
      </c>
      <c r="U167">
        <v>48</v>
      </c>
      <c r="V167">
        <v>30</v>
      </c>
      <c r="W167" t="s">
        <v>63</v>
      </c>
      <c r="X167">
        <v>15</v>
      </c>
      <c r="Y167"/>
      <c r="Z167" s="29">
        <f t="shared" si="11"/>
        <v>0</v>
      </c>
      <c r="AA167" s="29">
        <f t="shared" si="12"/>
        <v>0</v>
      </c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</row>
    <row r="168" spans="1:256" hidden="1">
      <c r="A168" t="s">
        <v>56</v>
      </c>
      <c r="B168" t="s">
        <v>129</v>
      </c>
      <c r="C168" t="s">
        <v>570</v>
      </c>
      <c r="D168" t="s">
        <v>571</v>
      </c>
      <c r="E168" t="s">
        <v>563</v>
      </c>
      <c r="F168" t="s">
        <v>569</v>
      </c>
      <c r="G168" t="s">
        <v>66</v>
      </c>
      <c r="H168">
        <v>11.99</v>
      </c>
      <c r="I168">
        <v>11.99</v>
      </c>
      <c r="J168"/>
      <c r="K168">
        <v>0</v>
      </c>
      <c r="L168">
        <v>0</v>
      </c>
      <c r="M168">
        <v>0</v>
      </c>
      <c r="N168">
        <v>98</v>
      </c>
      <c r="O168"/>
      <c r="P168">
        <v>0</v>
      </c>
      <c r="Q168">
        <v>50</v>
      </c>
      <c r="R168">
        <v>0</v>
      </c>
      <c r="S168">
        <v>0</v>
      </c>
      <c r="T168">
        <v>0</v>
      </c>
      <c r="U168">
        <v>48</v>
      </c>
      <c r="V168">
        <v>45</v>
      </c>
      <c r="W168" t="s">
        <v>63</v>
      </c>
      <c r="X168"/>
      <c r="Y168"/>
      <c r="Z168" s="29">
        <f t="shared" si="11"/>
        <v>0</v>
      </c>
      <c r="AA168" s="29">
        <f t="shared" si="12"/>
        <v>0</v>
      </c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</row>
    <row r="169" spans="1:256" hidden="1">
      <c r="A169" t="s">
        <v>56</v>
      </c>
      <c r="B169" t="s">
        <v>57</v>
      </c>
      <c r="C169" t="s">
        <v>572</v>
      </c>
      <c r="D169" t="s">
        <v>573</v>
      </c>
      <c r="E169" t="s">
        <v>574</v>
      </c>
      <c r="F169" t="s">
        <v>575</v>
      </c>
      <c r="G169" t="s">
        <v>62</v>
      </c>
      <c r="H169">
        <v>7.95</v>
      </c>
      <c r="I169">
        <v>7.95</v>
      </c>
      <c r="J169"/>
      <c r="K169">
        <v>0</v>
      </c>
      <c r="L169">
        <v>0</v>
      </c>
      <c r="M169">
        <v>0</v>
      </c>
      <c r="N169">
        <v>-5</v>
      </c>
      <c r="O169"/>
      <c r="P169">
        <v>0</v>
      </c>
      <c r="Q169">
        <v>19</v>
      </c>
      <c r="R169">
        <v>0</v>
      </c>
      <c r="S169">
        <v>0</v>
      </c>
      <c r="T169">
        <v>0</v>
      </c>
      <c r="U169">
        <v>-24</v>
      </c>
      <c r="V169">
        <v>0</v>
      </c>
      <c r="W169" t="s">
        <v>102</v>
      </c>
      <c r="X169">
        <v>1</v>
      </c>
      <c r="Y169"/>
      <c r="Z169" s="29">
        <f t="shared" si="11"/>
        <v>0</v>
      </c>
      <c r="AA169" s="29">
        <f t="shared" si="12"/>
        <v>0</v>
      </c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</row>
    <row r="170" spans="1:256" hidden="1">
      <c r="A170" t="s">
        <v>56</v>
      </c>
      <c r="B170" t="s">
        <v>57</v>
      </c>
      <c r="C170" t="s">
        <v>576</v>
      </c>
      <c r="D170" t="s">
        <v>577</v>
      </c>
      <c r="E170" t="s">
        <v>578</v>
      </c>
      <c r="F170" t="s">
        <v>579</v>
      </c>
      <c r="G170" t="s">
        <v>62</v>
      </c>
      <c r="H170">
        <v>6.95</v>
      </c>
      <c r="I170">
        <v>6.95</v>
      </c>
      <c r="J170"/>
      <c r="K170">
        <v>0</v>
      </c>
      <c r="L170">
        <v>0</v>
      </c>
      <c r="M170">
        <v>1</v>
      </c>
      <c r="N170">
        <v>418</v>
      </c>
      <c r="O170"/>
      <c r="P170">
        <v>0</v>
      </c>
      <c r="Q170">
        <v>78</v>
      </c>
      <c r="R170">
        <v>1</v>
      </c>
      <c r="S170">
        <v>2</v>
      </c>
      <c r="T170">
        <v>0</v>
      </c>
      <c r="U170">
        <v>337</v>
      </c>
      <c r="V170">
        <v>284</v>
      </c>
      <c r="W170" t="s">
        <v>63</v>
      </c>
      <c r="X170">
        <v>44</v>
      </c>
      <c r="Y170">
        <v>4.5600000000000005</v>
      </c>
      <c r="Z170" s="29">
        <f t="shared" si="11"/>
        <v>0.82080820808208088</v>
      </c>
      <c r="AA170" s="29">
        <f t="shared" si="12"/>
        <v>3.7391917919179196</v>
      </c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</row>
    <row r="171" spans="1:256" hidden="1">
      <c r="A171" t="s">
        <v>56</v>
      </c>
      <c r="B171" t="s">
        <v>57</v>
      </c>
      <c r="C171" t="s">
        <v>580</v>
      </c>
      <c r="D171" t="s">
        <v>581</v>
      </c>
      <c r="E171" t="s">
        <v>578</v>
      </c>
      <c r="F171" t="s">
        <v>579</v>
      </c>
      <c r="G171" t="s">
        <v>66</v>
      </c>
      <c r="H171">
        <v>8.9499999999999993</v>
      </c>
      <c r="I171">
        <v>8.9499999999999993</v>
      </c>
      <c r="J171"/>
      <c r="K171">
        <v>0</v>
      </c>
      <c r="L171">
        <v>0</v>
      </c>
      <c r="M171">
        <v>0</v>
      </c>
      <c r="N171">
        <v>132</v>
      </c>
      <c r="O171"/>
      <c r="P171">
        <v>0</v>
      </c>
      <c r="Q171">
        <v>33</v>
      </c>
      <c r="R171">
        <v>0</v>
      </c>
      <c r="S171">
        <v>0</v>
      </c>
      <c r="T171">
        <v>0</v>
      </c>
      <c r="U171">
        <v>99</v>
      </c>
      <c r="V171">
        <v>87</v>
      </c>
      <c r="W171" t="s">
        <v>141</v>
      </c>
      <c r="X171">
        <v>12</v>
      </c>
      <c r="Y171"/>
      <c r="Z171" s="29">
        <f t="shared" si="11"/>
        <v>0</v>
      </c>
      <c r="AA171" s="29">
        <f t="shared" si="12"/>
        <v>0</v>
      </c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</row>
    <row r="172" spans="1:256" hidden="1">
      <c r="A172" t="s">
        <v>56</v>
      </c>
      <c r="B172" t="s">
        <v>57</v>
      </c>
      <c r="C172" t="s">
        <v>582</v>
      </c>
      <c r="D172" t="s">
        <v>583</v>
      </c>
      <c r="E172" t="s">
        <v>578</v>
      </c>
      <c r="F172" t="s">
        <v>579</v>
      </c>
      <c r="G172" t="s">
        <v>66</v>
      </c>
      <c r="H172">
        <v>9.9499999999999993</v>
      </c>
      <c r="I172">
        <v>9.9499999999999993</v>
      </c>
      <c r="J172"/>
      <c r="K172">
        <v>0</v>
      </c>
      <c r="L172">
        <v>0</v>
      </c>
      <c r="M172">
        <v>2</v>
      </c>
      <c r="N172">
        <v>122</v>
      </c>
      <c r="O172"/>
      <c r="P172">
        <v>0</v>
      </c>
      <c r="Q172">
        <v>40</v>
      </c>
      <c r="R172">
        <v>0</v>
      </c>
      <c r="S172">
        <v>0</v>
      </c>
      <c r="T172">
        <v>0</v>
      </c>
      <c r="U172">
        <v>82</v>
      </c>
      <c r="V172">
        <v>66</v>
      </c>
      <c r="W172" t="s">
        <v>63</v>
      </c>
      <c r="X172">
        <v>11</v>
      </c>
      <c r="Y172">
        <v>13.3</v>
      </c>
      <c r="Z172" s="29">
        <f t="shared" si="11"/>
        <v>2.3940239402394026</v>
      </c>
      <c r="AA172" s="29">
        <f t="shared" si="12"/>
        <v>10.905976059760597</v>
      </c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</row>
    <row r="173" spans="1:256" hidden="1">
      <c r="A173" t="s">
        <v>56</v>
      </c>
      <c r="B173" t="s">
        <v>57</v>
      </c>
      <c r="C173" t="s">
        <v>584</v>
      </c>
      <c r="D173" t="s">
        <v>585</v>
      </c>
      <c r="E173" t="s">
        <v>578</v>
      </c>
      <c r="F173" t="s">
        <v>586</v>
      </c>
      <c r="G173">
        <v>7</v>
      </c>
      <c r="H173">
        <v>2.25</v>
      </c>
      <c r="I173">
        <v>2.25</v>
      </c>
      <c r="J173"/>
      <c r="K173">
        <v>0</v>
      </c>
      <c r="L173">
        <v>0</v>
      </c>
      <c r="M173">
        <v>0</v>
      </c>
      <c r="N173">
        <v>89</v>
      </c>
      <c r="O173"/>
      <c r="P173">
        <v>0</v>
      </c>
      <c r="Q173">
        <v>85</v>
      </c>
      <c r="R173">
        <v>2</v>
      </c>
      <c r="S173">
        <v>0</v>
      </c>
      <c r="T173">
        <v>0</v>
      </c>
      <c r="U173">
        <v>2</v>
      </c>
      <c r="V173">
        <v>0</v>
      </c>
      <c r="W173" t="s">
        <v>102</v>
      </c>
      <c r="X173"/>
      <c r="Y173"/>
      <c r="Z173" s="29">
        <f t="shared" si="11"/>
        <v>0</v>
      </c>
      <c r="AA173" s="29">
        <f t="shared" si="12"/>
        <v>0</v>
      </c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</row>
    <row r="174" spans="1:256" hidden="1">
      <c r="A174" t="s">
        <v>56</v>
      </c>
      <c r="B174" t="s">
        <v>57</v>
      </c>
      <c r="C174" t="s">
        <v>587</v>
      </c>
      <c r="D174" t="s">
        <v>588</v>
      </c>
      <c r="E174" t="s">
        <v>578</v>
      </c>
      <c r="F174" t="s">
        <v>589</v>
      </c>
      <c r="G174">
        <v>7</v>
      </c>
      <c r="H174">
        <v>2.5</v>
      </c>
      <c r="I174">
        <v>2.5</v>
      </c>
      <c r="J174"/>
      <c r="K174">
        <v>0</v>
      </c>
      <c r="L174">
        <v>0</v>
      </c>
      <c r="M174">
        <v>0</v>
      </c>
      <c r="N174">
        <v>137</v>
      </c>
      <c r="O174"/>
      <c r="P174">
        <v>0</v>
      </c>
      <c r="Q174">
        <v>59</v>
      </c>
      <c r="R174">
        <v>0</v>
      </c>
      <c r="S174">
        <v>1</v>
      </c>
      <c r="T174">
        <v>0</v>
      </c>
      <c r="U174">
        <v>77</v>
      </c>
      <c r="V174">
        <v>76</v>
      </c>
      <c r="W174" t="s">
        <v>63</v>
      </c>
      <c r="X174">
        <v>1</v>
      </c>
      <c r="Y174"/>
      <c r="Z174" s="29">
        <f t="shared" si="11"/>
        <v>0</v>
      </c>
      <c r="AA174" s="29">
        <f t="shared" si="12"/>
        <v>0</v>
      </c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</row>
    <row r="175" spans="1:256" hidden="1">
      <c r="A175" t="s">
        <v>56</v>
      </c>
      <c r="B175" t="s">
        <v>57</v>
      </c>
      <c r="C175" t="s">
        <v>590</v>
      </c>
      <c r="D175" t="s">
        <v>591</v>
      </c>
      <c r="E175" t="s">
        <v>578</v>
      </c>
      <c r="F175" t="s">
        <v>592</v>
      </c>
      <c r="G175" t="s">
        <v>62</v>
      </c>
      <c r="H175">
        <v>2.75</v>
      </c>
      <c r="I175">
        <v>2.75</v>
      </c>
      <c r="J175"/>
      <c r="K175">
        <v>0</v>
      </c>
      <c r="L175">
        <v>0</v>
      </c>
      <c r="M175">
        <v>0</v>
      </c>
      <c r="N175">
        <v>740</v>
      </c>
      <c r="O175"/>
      <c r="P175">
        <v>0</v>
      </c>
      <c r="Q175">
        <v>364</v>
      </c>
      <c r="R175">
        <v>0</v>
      </c>
      <c r="S175">
        <v>49</v>
      </c>
      <c r="T175">
        <v>0</v>
      </c>
      <c r="U175">
        <v>327</v>
      </c>
      <c r="V175">
        <v>311</v>
      </c>
      <c r="W175" t="s">
        <v>63</v>
      </c>
      <c r="X175">
        <v>14</v>
      </c>
      <c r="Y175"/>
      <c r="Z175" s="29">
        <f t="shared" si="11"/>
        <v>0</v>
      </c>
      <c r="AA175" s="29">
        <f t="shared" si="12"/>
        <v>0</v>
      </c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</row>
    <row r="176" spans="1:256" hidden="1">
      <c r="A176" t="s">
        <v>56</v>
      </c>
      <c r="B176" t="s">
        <v>57</v>
      </c>
      <c r="C176" t="s">
        <v>593</v>
      </c>
      <c r="D176" t="s">
        <v>594</v>
      </c>
      <c r="E176" t="s">
        <v>578</v>
      </c>
      <c r="F176" t="s">
        <v>592</v>
      </c>
      <c r="G176" t="s">
        <v>66</v>
      </c>
      <c r="H176">
        <v>8.9499999999999993</v>
      </c>
      <c r="I176">
        <v>8.9499999999999993</v>
      </c>
      <c r="J176"/>
      <c r="K176">
        <v>0</v>
      </c>
      <c r="L176">
        <v>0</v>
      </c>
      <c r="M176">
        <v>0</v>
      </c>
      <c r="N176">
        <v>185</v>
      </c>
      <c r="O176"/>
      <c r="P176">
        <v>0</v>
      </c>
      <c r="Q176">
        <v>153</v>
      </c>
      <c r="R176">
        <v>0</v>
      </c>
      <c r="S176">
        <v>0</v>
      </c>
      <c r="T176">
        <v>0</v>
      </c>
      <c r="U176">
        <v>32</v>
      </c>
      <c r="V176">
        <v>25</v>
      </c>
      <c r="W176" t="s">
        <v>63</v>
      </c>
      <c r="X176">
        <v>6</v>
      </c>
      <c r="Y176"/>
      <c r="Z176" s="29">
        <f t="shared" si="11"/>
        <v>0</v>
      </c>
      <c r="AA176" s="29">
        <f t="shared" si="12"/>
        <v>0</v>
      </c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</row>
    <row r="177" spans="1:256" hidden="1">
      <c r="A177" t="s">
        <v>56</v>
      </c>
      <c r="B177" t="s">
        <v>57</v>
      </c>
      <c r="C177" t="s">
        <v>595</v>
      </c>
      <c r="D177" t="s">
        <v>596</v>
      </c>
      <c r="E177" t="s">
        <v>578</v>
      </c>
      <c r="F177" t="s">
        <v>597</v>
      </c>
      <c r="G177" t="s">
        <v>62</v>
      </c>
      <c r="H177">
        <v>6.95</v>
      </c>
      <c r="I177">
        <v>6.95</v>
      </c>
      <c r="J177"/>
      <c r="K177">
        <v>0</v>
      </c>
      <c r="L177">
        <v>0</v>
      </c>
      <c r="M177">
        <v>0</v>
      </c>
      <c r="N177">
        <v>794</v>
      </c>
      <c r="O177"/>
      <c r="P177">
        <v>0</v>
      </c>
      <c r="Q177">
        <v>135</v>
      </c>
      <c r="R177">
        <v>2</v>
      </c>
      <c r="S177">
        <v>6</v>
      </c>
      <c r="T177">
        <v>0</v>
      </c>
      <c r="U177">
        <v>651</v>
      </c>
      <c r="V177">
        <v>639</v>
      </c>
      <c r="W177" t="s">
        <v>63</v>
      </c>
      <c r="X177">
        <v>12</v>
      </c>
      <c r="Y177"/>
      <c r="Z177" s="29">
        <f t="shared" si="11"/>
        <v>0</v>
      </c>
      <c r="AA177" s="29">
        <f t="shared" si="12"/>
        <v>0</v>
      </c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</row>
    <row r="178" spans="1:256" hidden="1">
      <c r="A178" t="s">
        <v>56</v>
      </c>
      <c r="B178" t="s">
        <v>57</v>
      </c>
      <c r="C178" t="s">
        <v>598</v>
      </c>
      <c r="D178" t="s">
        <v>599</v>
      </c>
      <c r="E178" t="s">
        <v>578</v>
      </c>
      <c r="F178" t="s">
        <v>597</v>
      </c>
      <c r="G178" t="s">
        <v>66</v>
      </c>
      <c r="H178">
        <v>8.9499999999999993</v>
      </c>
      <c r="I178">
        <v>8.9499999999999993</v>
      </c>
      <c r="J178"/>
      <c r="K178">
        <v>0</v>
      </c>
      <c r="L178">
        <v>0</v>
      </c>
      <c r="M178">
        <v>0</v>
      </c>
      <c r="N178">
        <v>73</v>
      </c>
      <c r="O178"/>
      <c r="P178">
        <v>0</v>
      </c>
      <c r="Q178">
        <v>36</v>
      </c>
      <c r="R178">
        <v>0</v>
      </c>
      <c r="S178">
        <v>0</v>
      </c>
      <c r="T178">
        <v>0</v>
      </c>
      <c r="U178">
        <v>37</v>
      </c>
      <c r="V178">
        <v>33</v>
      </c>
      <c r="W178" t="s">
        <v>63</v>
      </c>
      <c r="X178">
        <v>4</v>
      </c>
      <c r="Y178"/>
      <c r="Z178" s="29">
        <f t="shared" si="11"/>
        <v>0</v>
      </c>
      <c r="AA178" s="29">
        <f t="shared" si="12"/>
        <v>0</v>
      </c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</row>
    <row r="179" spans="1:256" hidden="1">
      <c r="A179" t="s">
        <v>56</v>
      </c>
      <c r="B179" t="s">
        <v>57</v>
      </c>
      <c r="C179" t="s">
        <v>600</v>
      </c>
      <c r="D179" t="s">
        <v>601</v>
      </c>
      <c r="E179" t="s">
        <v>578</v>
      </c>
      <c r="F179" t="s">
        <v>602</v>
      </c>
      <c r="G179" t="s">
        <v>66</v>
      </c>
      <c r="H179">
        <v>9.9499999999999993</v>
      </c>
      <c r="I179">
        <v>9.9499999999999993</v>
      </c>
      <c r="J179"/>
      <c r="K179">
        <v>0</v>
      </c>
      <c r="L179">
        <v>0</v>
      </c>
      <c r="M179">
        <v>0</v>
      </c>
      <c r="N179">
        <v>53</v>
      </c>
      <c r="O179"/>
      <c r="P179">
        <v>0</v>
      </c>
      <c r="Q179">
        <v>38</v>
      </c>
      <c r="R179">
        <v>0</v>
      </c>
      <c r="S179">
        <v>0</v>
      </c>
      <c r="T179">
        <v>0</v>
      </c>
      <c r="U179">
        <v>15</v>
      </c>
      <c r="V179">
        <v>12</v>
      </c>
      <c r="W179" t="s">
        <v>63</v>
      </c>
      <c r="X179">
        <v>2</v>
      </c>
      <c r="Y179"/>
      <c r="Z179" s="29">
        <f t="shared" si="11"/>
        <v>0</v>
      </c>
      <c r="AA179" s="29">
        <f t="shared" si="12"/>
        <v>0</v>
      </c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</row>
    <row r="180" spans="1:256" hidden="1">
      <c r="Z180" s="31">
        <f>SUM(Z2:Z179)</f>
        <v>103.57483574835751</v>
      </c>
      <c r="AA180" s="31">
        <f>SUM(AA2:AA179)</f>
        <v>454.9551642516426</v>
      </c>
    </row>
  </sheetData>
  <sheetProtection selectLockedCells="1" selectUnlockedCells="1"/>
  <autoFilter ref="A1:IV180">
    <filterColumn colId="12">
      <filters>
        <filter val="0"/>
      </filters>
    </filterColumn>
    <filterColumn colId="26">
      <filters>
        <filter val="-0.14"/>
        <filter val="-0.10"/>
      </filters>
    </filterColumn>
  </autoFilter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1"/>
  <sheetViews>
    <sheetView tabSelected="1" zoomScale="89" zoomScaleNormal="89" zoomScalePageLayoutView="89" workbookViewId="0">
      <pane ySplit="1" topLeftCell="A2" activePane="bottomLeft" state="frozen"/>
      <selection activeCell="F1" sqref="F1"/>
      <selection pane="bottomLeft" activeCell="C26" sqref="C26"/>
    </sheetView>
  </sheetViews>
  <sheetFormatPr defaultColWidth="10.77734375" defaultRowHeight="15" customHeight="1"/>
  <cols>
    <col min="1" max="1" width="14.77734375" style="32" customWidth="1"/>
    <col min="2" max="2" width="11.44140625" style="32" customWidth="1"/>
    <col min="3" max="3" width="24.33203125" style="32" customWidth="1"/>
    <col min="4" max="4" width="15.21875" style="32" customWidth="1"/>
    <col min="5" max="6" width="10.77734375" style="32"/>
    <col min="7" max="11" width="10.77734375" style="33"/>
    <col min="12" max="16384" width="10.77734375" style="32"/>
  </cols>
  <sheetData>
    <row r="1" spans="1:11" s="34" customFormat="1" ht="13.95" customHeight="1">
      <c r="A1" s="34" t="s">
        <v>603</v>
      </c>
      <c r="B1" s="34" t="s">
        <v>35</v>
      </c>
      <c r="C1" s="34" t="s">
        <v>604</v>
      </c>
      <c r="D1" s="34" t="s">
        <v>605</v>
      </c>
      <c r="E1" s="34" t="s">
        <v>606</v>
      </c>
      <c r="F1" s="35"/>
      <c r="G1" s="35" t="s">
        <v>31</v>
      </c>
      <c r="H1" s="35" t="s">
        <v>607</v>
      </c>
      <c r="I1" s="35" t="s">
        <v>15</v>
      </c>
      <c r="J1" s="35" t="s">
        <v>608</v>
      </c>
      <c r="K1" s="35" t="s">
        <v>609</v>
      </c>
    </row>
    <row r="2" spans="1:11" s="38" customFormat="1" ht="15.45" customHeight="1">
      <c r="A2" s="36" t="s">
        <v>610</v>
      </c>
      <c r="B2" s="36" t="s">
        <v>611</v>
      </c>
      <c r="C2" s="36" t="s">
        <v>61</v>
      </c>
      <c r="D2" s="36" t="s">
        <v>66</v>
      </c>
      <c r="E2" s="36">
        <v>1</v>
      </c>
      <c r="G2" s="37">
        <v>6.48</v>
      </c>
      <c r="H2" s="37">
        <v>0.82562875600000007</v>
      </c>
      <c r="I2" s="37">
        <f t="shared" ref="I2:I28" si="0">G2*H2</f>
        <v>5.3500743388800007</v>
      </c>
      <c r="J2" s="37">
        <f>I2/5.5555</f>
        <v>0.9630230112285123</v>
      </c>
      <c r="K2" s="37">
        <f t="shared" ref="K2:K28" si="1">I2-J2</f>
        <v>4.3870513276514886</v>
      </c>
    </row>
    <row r="3" spans="1:11" s="38" customFormat="1" ht="15.45" customHeight="1">
      <c r="A3" s="36" t="s">
        <v>136</v>
      </c>
      <c r="B3" s="36" t="s">
        <v>612</v>
      </c>
      <c r="C3" s="36" t="s">
        <v>133</v>
      </c>
      <c r="D3" s="36" t="s">
        <v>66</v>
      </c>
      <c r="E3" s="36">
        <v>11</v>
      </c>
      <c r="G3" s="37">
        <v>86.969099999999997</v>
      </c>
      <c r="H3" s="37">
        <v>0.82562875600000007</v>
      </c>
      <c r="I3" s="37">
        <f t="shared" si="0"/>
        <v>71.804189843439602</v>
      </c>
      <c r="J3" s="37">
        <f>I3/5.5555</f>
        <v>12.924883420653334</v>
      </c>
      <c r="K3" s="37">
        <f t="shared" si="1"/>
        <v>58.879306422786271</v>
      </c>
    </row>
    <row r="4" spans="1:11" s="38" customFormat="1" ht="15.45" customHeight="1">
      <c r="A4" s="36" t="s">
        <v>136</v>
      </c>
      <c r="B4" s="36" t="s">
        <v>612</v>
      </c>
      <c r="C4" s="36" t="s">
        <v>133</v>
      </c>
      <c r="D4" s="36" t="s">
        <v>66</v>
      </c>
      <c r="E4" s="36">
        <v>-1</v>
      </c>
      <c r="G4" s="37">
        <v>-1</v>
      </c>
      <c r="H4" s="37">
        <v>0.82562875600000007</v>
      </c>
      <c r="I4" s="37">
        <f t="shared" si="0"/>
        <v>-0.82562875600000007</v>
      </c>
      <c r="J4" s="37">
        <v>0</v>
      </c>
      <c r="K4" s="37">
        <f t="shared" si="1"/>
        <v>-0.82562875600000007</v>
      </c>
    </row>
    <row r="5" spans="1:11" s="38" customFormat="1" ht="15.45" customHeight="1">
      <c r="A5" s="36" t="s">
        <v>613</v>
      </c>
      <c r="B5" s="36" t="s">
        <v>614</v>
      </c>
      <c r="C5" s="36" t="s">
        <v>615</v>
      </c>
      <c r="D5" s="36" t="s">
        <v>62</v>
      </c>
      <c r="E5" s="36">
        <v>-1</v>
      </c>
      <c r="G5" s="37">
        <v>-3.2309999999999999</v>
      </c>
      <c r="H5" s="37">
        <v>0.82562875600000007</v>
      </c>
      <c r="I5" s="37">
        <f t="shared" si="0"/>
        <v>-2.6676065106360003</v>
      </c>
      <c r="J5" s="37">
        <v>0</v>
      </c>
      <c r="K5" s="37">
        <f t="shared" si="1"/>
        <v>-2.6676065106360003</v>
      </c>
    </row>
    <row r="6" spans="1:11" s="38" customFormat="1" ht="15.45" customHeight="1">
      <c r="A6" s="36" t="s">
        <v>613</v>
      </c>
      <c r="B6" s="36" t="s">
        <v>614</v>
      </c>
      <c r="C6" s="36" t="s">
        <v>615</v>
      </c>
      <c r="D6" s="36" t="s">
        <v>62</v>
      </c>
      <c r="E6" s="36">
        <v>1</v>
      </c>
      <c r="G6" s="37">
        <v>3.5819999999999999</v>
      </c>
      <c r="H6" s="37">
        <v>0.82562875600000007</v>
      </c>
      <c r="I6" s="37">
        <f t="shared" si="0"/>
        <v>2.9574022039920003</v>
      </c>
      <c r="J6" s="37">
        <f>I6/5.5555</f>
        <v>0.53233772009576097</v>
      </c>
      <c r="K6" s="37">
        <f t="shared" si="1"/>
        <v>2.4250644838962394</v>
      </c>
    </row>
    <row r="7" spans="1:11" s="38" customFormat="1" ht="15.45" customHeight="1">
      <c r="A7" s="36" t="s">
        <v>616</v>
      </c>
      <c r="B7" s="36" t="s">
        <v>617</v>
      </c>
      <c r="C7" s="36" t="s">
        <v>206</v>
      </c>
      <c r="D7" s="36" t="s">
        <v>66</v>
      </c>
      <c r="E7" s="36">
        <v>-1</v>
      </c>
      <c r="G7" s="37">
        <v>-6.2279999999999998</v>
      </c>
      <c r="H7" s="37">
        <v>0.82562875600000007</v>
      </c>
      <c r="I7" s="37">
        <f t="shared" si="0"/>
        <v>-5.1420158923680006</v>
      </c>
      <c r="J7" s="37">
        <v>0</v>
      </c>
      <c r="K7" s="37">
        <f t="shared" si="1"/>
        <v>-5.1420158923680006</v>
      </c>
    </row>
    <row r="8" spans="1:11" s="38" customFormat="1" ht="15.45" customHeight="1">
      <c r="A8" s="36" t="s">
        <v>239</v>
      </c>
      <c r="B8" s="36" t="s">
        <v>618</v>
      </c>
      <c r="C8" s="36" t="s">
        <v>619</v>
      </c>
      <c r="D8" s="36" t="s">
        <v>62</v>
      </c>
      <c r="E8" s="36">
        <v>1</v>
      </c>
      <c r="G8" s="37">
        <v>6.2729999999999997</v>
      </c>
      <c r="H8" s="37">
        <v>0.82562875600000007</v>
      </c>
      <c r="I8" s="37">
        <f t="shared" si="0"/>
        <v>5.1791691863880001</v>
      </c>
      <c r="J8" s="37">
        <f>I8/5.5555</f>
        <v>0.93225977614760147</v>
      </c>
      <c r="K8" s="37">
        <f t="shared" si="1"/>
        <v>4.2469094102403986</v>
      </c>
    </row>
    <row r="9" spans="1:11" s="38" customFormat="1" ht="15.45" customHeight="1">
      <c r="A9" s="36" t="s">
        <v>251</v>
      </c>
      <c r="B9" s="36" t="s">
        <v>620</v>
      </c>
      <c r="C9" s="36" t="s">
        <v>252</v>
      </c>
      <c r="D9" s="36" t="s">
        <v>62</v>
      </c>
      <c r="E9" s="36">
        <v>-1</v>
      </c>
      <c r="G9" s="37">
        <v>-5.8680000000000003</v>
      </c>
      <c r="H9" s="37">
        <v>0.82562875600000007</v>
      </c>
      <c r="I9" s="37">
        <f t="shared" si="0"/>
        <v>-4.8447895402080006</v>
      </c>
      <c r="J9" s="37">
        <v>0</v>
      </c>
      <c r="K9" s="37">
        <f t="shared" si="1"/>
        <v>-4.8447895402080006</v>
      </c>
    </row>
    <row r="10" spans="1:11" s="38" customFormat="1" ht="15.45" customHeight="1">
      <c r="A10" s="36" t="s">
        <v>251</v>
      </c>
      <c r="B10" s="36" t="s">
        <v>620</v>
      </c>
      <c r="C10" s="36" t="s">
        <v>252</v>
      </c>
      <c r="D10" s="36" t="s">
        <v>62</v>
      </c>
      <c r="E10" s="36">
        <v>1</v>
      </c>
      <c r="G10" s="37">
        <v>5.8680000000000003</v>
      </c>
      <c r="H10" s="37">
        <v>0.82562875600000007</v>
      </c>
      <c r="I10" s="37">
        <f t="shared" si="0"/>
        <v>4.8447895402080006</v>
      </c>
      <c r="J10" s="37">
        <f>I10/5.5555</f>
        <v>0.87207083794581952</v>
      </c>
      <c r="K10" s="37">
        <f t="shared" si="1"/>
        <v>3.9727187022621813</v>
      </c>
    </row>
    <row r="11" spans="1:11" s="38" customFormat="1" ht="15.45" customHeight="1">
      <c r="A11" s="36" t="s">
        <v>254</v>
      </c>
      <c r="B11" s="36" t="s">
        <v>620</v>
      </c>
      <c r="C11" s="36" t="s">
        <v>252</v>
      </c>
      <c r="D11" s="36" t="s">
        <v>66</v>
      </c>
      <c r="E11" s="36">
        <v>-2</v>
      </c>
      <c r="G11" s="37">
        <v>-15.012</v>
      </c>
      <c r="H11" s="37">
        <v>0.82562875600000007</v>
      </c>
      <c r="I11" s="37">
        <f t="shared" si="0"/>
        <v>-12.394338885072001</v>
      </c>
      <c r="J11" s="37">
        <v>0</v>
      </c>
      <c r="K11" s="37">
        <f t="shared" si="1"/>
        <v>-12.394338885072001</v>
      </c>
    </row>
    <row r="12" spans="1:11" s="38" customFormat="1" ht="15.45" customHeight="1">
      <c r="A12" s="36" t="s">
        <v>418</v>
      </c>
      <c r="B12" s="36" t="s">
        <v>621</v>
      </c>
      <c r="C12" s="36" t="s">
        <v>416</v>
      </c>
      <c r="D12" s="36" t="s">
        <v>66</v>
      </c>
      <c r="E12" s="36">
        <v>-1</v>
      </c>
      <c r="G12" s="37">
        <v>-5.7240000000000002</v>
      </c>
      <c r="H12" s="37">
        <v>0.82562875600000007</v>
      </c>
      <c r="I12" s="37">
        <f t="shared" si="0"/>
        <v>-4.7258989993440004</v>
      </c>
      <c r="J12" s="37">
        <v>0</v>
      </c>
      <c r="K12" s="37">
        <f t="shared" si="1"/>
        <v>-4.7258989993440004</v>
      </c>
    </row>
    <row r="13" spans="1:11" s="38" customFormat="1" ht="15.45" customHeight="1">
      <c r="A13" s="36" t="s">
        <v>374</v>
      </c>
      <c r="B13" s="36" t="s">
        <v>622</v>
      </c>
      <c r="C13" s="36" t="s">
        <v>376</v>
      </c>
      <c r="D13" s="36" t="s">
        <v>62</v>
      </c>
      <c r="E13" s="36">
        <v>-1</v>
      </c>
      <c r="G13" s="37">
        <v>-6.399</v>
      </c>
      <c r="H13" s="37">
        <v>0.82562875600000007</v>
      </c>
      <c r="I13" s="37">
        <f t="shared" si="0"/>
        <v>-5.2831984096440001</v>
      </c>
      <c r="J13" s="37">
        <v>0</v>
      </c>
      <c r="K13" s="37">
        <f t="shared" si="1"/>
        <v>-5.2831984096440001</v>
      </c>
    </row>
    <row r="14" spans="1:11" s="38" customFormat="1" ht="15.45" customHeight="1">
      <c r="A14" s="36" t="s">
        <v>378</v>
      </c>
      <c r="B14" s="36" t="s">
        <v>622</v>
      </c>
      <c r="C14" s="36" t="s">
        <v>376</v>
      </c>
      <c r="D14" s="36" t="s">
        <v>66</v>
      </c>
      <c r="E14" s="36">
        <v>-1</v>
      </c>
      <c r="G14" s="37">
        <v>-7.65</v>
      </c>
      <c r="H14" s="37">
        <v>0.82562875600000007</v>
      </c>
      <c r="I14" s="37">
        <f t="shared" si="0"/>
        <v>-6.3160599834000006</v>
      </c>
      <c r="J14" s="37">
        <v>0</v>
      </c>
      <c r="K14" s="37">
        <f t="shared" si="1"/>
        <v>-6.3160599834000006</v>
      </c>
    </row>
    <row r="15" spans="1:11" s="38" customFormat="1" ht="15.45" customHeight="1">
      <c r="A15" s="36" t="s">
        <v>378</v>
      </c>
      <c r="B15" s="36" t="s">
        <v>622</v>
      </c>
      <c r="C15" s="36" t="s">
        <v>376</v>
      </c>
      <c r="D15" s="36" t="s">
        <v>66</v>
      </c>
      <c r="E15" s="36">
        <v>1</v>
      </c>
      <c r="G15" s="37">
        <v>7.3170000000000002</v>
      </c>
      <c r="H15" s="37">
        <v>0.82562875600000007</v>
      </c>
      <c r="I15" s="37">
        <f t="shared" si="0"/>
        <v>6.0411256076520008</v>
      </c>
      <c r="J15" s="37">
        <f>I15/5.5555</f>
        <v>1.0874134835121951</v>
      </c>
      <c r="K15" s="37">
        <f t="shared" si="1"/>
        <v>4.9537121241398054</v>
      </c>
    </row>
    <row r="16" spans="1:11" s="38" customFormat="1" ht="15.45" customHeight="1">
      <c r="A16" s="36" t="s">
        <v>380</v>
      </c>
      <c r="B16" s="36" t="s">
        <v>622</v>
      </c>
      <c r="C16" s="36" t="s">
        <v>376</v>
      </c>
      <c r="D16" s="36" t="s">
        <v>623</v>
      </c>
      <c r="E16" s="36">
        <v>-1</v>
      </c>
      <c r="G16" s="37">
        <v>-11.205</v>
      </c>
      <c r="H16" s="37">
        <v>0.82562875600000007</v>
      </c>
      <c r="I16" s="37">
        <f t="shared" si="0"/>
        <v>-9.2511702109800016</v>
      </c>
      <c r="J16" s="37">
        <v>0</v>
      </c>
      <c r="K16" s="37">
        <f t="shared" si="1"/>
        <v>-9.2511702109800016</v>
      </c>
    </row>
    <row r="17" spans="1:11" s="38" customFormat="1" ht="15.45" customHeight="1">
      <c r="A17" s="36" t="s">
        <v>404</v>
      </c>
      <c r="B17" s="36" t="s">
        <v>624</v>
      </c>
      <c r="C17" s="36" t="s">
        <v>406</v>
      </c>
      <c r="D17" s="36" t="s">
        <v>62</v>
      </c>
      <c r="E17" s="36">
        <v>-1</v>
      </c>
      <c r="G17" s="37">
        <v>-5.1929999999999996</v>
      </c>
      <c r="H17" s="37">
        <v>0.82562875600000007</v>
      </c>
      <c r="I17" s="37">
        <f t="shared" si="0"/>
        <v>-4.2874901299079999</v>
      </c>
      <c r="J17" s="37">
        <v>0</v>
      </c>
      <c r="K17" s="37">
        <f t="shared" si="1"/>
        <v>-4.2874901299079999</v>
      </c>
    </row>
    <row r="18" spans="1:11" s="38" customFormat="1" ht="15.45" customHeight="1">
      <c r="A18" s="36" t="s">
        <v>423</v>
      </c>
      <c r="B18" s="36" t="s">
        <v>625</v>
      </c>
      <c r="C18" s="36" t="s">
        <v>425</v>
      </c>
      <c r="D18" s="36" t="s">
        <v>62</v>
      </c>
      <c r="E18" s="36">
        <v>1</v>
      </c>
      <c r="G18" s="37">
        <v>7.3867000000000003</v>
      </c>
      <c r="H18" s="37">
        <v>0.82562875600000007</v>
      </c>
      <c r="I18" s="37">
        <f t="shared" si="0"/>
        <v>6.0986719319452005</v>
      </c>
      <c r="J18" s="37">
        <f>I18/5.5555</f>
        <v>1.0977719254693907</v>
      </c>
      <c r="K18" s="37">
        <f t="shared" si="1"/>
        <v>5.0009000064758098</v>
      </c>
    </row>
    <row r="19" spans="1:11" s="38" customFormat="1" ht="15.45" customHeight="1">
      <c r="A19" s="36" t="s">
        <v>626</v>
      </c>
      <c r="B19" s="36" t="s">
        <v>627</v>
      </c>
      <c r="C19" s="36" t="s">
        <v>628</v>
      </c>
      <c r="D19" s="36" t="s">
        <v>62</v>
      </c>
      <c r="E19" s="36">
        <v>8</v>
      </c>
      <c r="G19" s="37">
        <v>14.4</v>
      </c>
      <c r="H19" s="37">
        <v>0.82562875600000007</v>
      </c>
      <c r="I19" s="37">
        <f t="shared" si="0"/>
        <v>11.889054086400002</v>
      </c>
      <c r="J19" s="37">
        <f>I19/5.5555</f>
        <v>2.1400511360633607</v>
      </c>
      <c r="K19" s="37">
        <f t="shared" si="1"/>
        <v>9.7490029503366404</v>
      </c>
    </row>
    <row r="20" spans="1:11" s="38" customFormat="1" ht="15.45" customHeight="1">
      <c r="A20" s="36" t="s">
        <v>629</v>
      </c>
      <c r="B20" s="36" t="s">
        <v>627</v>
      </c>
      <c r="C20" s="36" t="s">
        <v>528</v>
      </c>
      <c r="D20" s="36" t="s">
        <v>560</v>
      </c>
      <c r="E20" s="36">
        <v>1</v>
      </c>
      <c r="G20" s="37">
        <v>4.7789999999999999</v>
      </c>
      <c r="H20" s="37">
        <v>0.82562875600000007</v>
      </c>
      <c r="I20" s="37">
        <f t="shared" si="0"/>
        <v>3.9456798249240004</v>
      </c>
      <c r="J20" s="37">
        <f>I20/5.5555</f>
        <v>0.71022947078102783</v>
      </c>
      <c r="K20" s="37">
        <f t="shared" si="1"/>
        <v>3.2354503541429724</v>
      </c>
    </row>
    <row r="21" spans="1:11" s="38" customFormat="1" ht="15.45" customHeight="1">
      <c r="A21" s="36" t="s">
        <v>500</v>
      </c>
      <c r="B21" s="36" t="s">
        <v>627</v>
      </c>
      <c r="C21" s="36" t="s">
        <v>630</v>
      </c>
      <c r="D21" s="36" t="s">
        <v>62</v>
      </c>
      <c r="E21" s="36">
        <v>-1</v>
      </c>
      <c r="G21" s="37">
        <v>-5.1929999999999996</v>
      </c>
      <c r="H21" s="37">
        <v>0.82562875600000007</v>
      </c>
      <c r="I21" s="37">
        <f t="shared" si="0"/>
        <v>-4.2874901299079999</v>
      </c>
      <c r="J21" s="37">
        <v>0</v>
      </c>
      <c r="K21" s="37">
        <f t="shared" si="1"/>
        <v>-4.2874901299079999</v>
      </c>
    </row>
    <row r="22" spans="1:11" s="38" customFormat="1" ht="15.45" customHeight="1">
      <c r="A22" s="36" t="s">
        <v>506</v>
      </c>
      <c r="B22" s="36" t="s">
        <v>627</v>
      </c>
      <c r="C22" s="36" t="s">
        <v>630</v>
      </c>
      <c r="D22" s="36" t="s">
        <v>631</v>
      </c>
      <c r="E22" s="36">
        <v>1</v>
      </c>
      <c r="G22" s="37">
        <v>13.194699999999999</v>
      </c>
      <c r="H22" s="37">
        <v>0.82562875600000007</v>
      </c>
      <c r="I22" s="37">
        <f t="shared" si="0"/>
        <v>10.893923746793201</v>
      </c>
      <c r="J22" s="37">
        <f>I22/5.5555</f>
        <v>1.9609258836816128</v>
      </c>
      <c r="K22" s="37">
        <f t="shared" si="1"/>
        <v>8.9329978631115878</v>
      </c>
    </row>
    <row r="23" spans="1:11" s="38" customFormat="1" ht="15.45" customHeight="1">
      <c r="A23" s="36" t="s">
        <v>568</v>
      </c>
      <c r="B23" s="36" t="s">
        <v>632</v>
      </c>
      <c r="C23" s="36" t="s">
        <v>569</v>
      </c>
      <c r="D23" s="36" t="s">
        <v>66</v>
      </c>
      <c r="E23" s="36">
        <v>-2</v>
      </c>
      <c r="G23" s="37">
        <v>-14.651999999999999</v>
      </c>
      <c r="H23" s="37">
        <v>0.82562875600000007</v>
      </c>
      <c r="I23" s="37">
        <f t="shared" si="0"/>
        <v>-12.097112532912</v>
      </c>
      <c r="J23" s="37">
        <v>0</v>
      </c>
      <c r="K23" s="37">
        <f t="shared" si="1"/>
        <v>-12.097112532912</v>
      </c>
    </row>
    <row r="24" spans="1:11" s="38" customFormat="1" ht="15.45" customHeight="1">
      <c r="A24" s="36" t="s">
        <v>571</v>
      </c>
      <c r="B24" s="36" t="s">
        <v>632</v>
      </c>
      <c r="C24" s="36" t="s">
        <v>569</v>
      </c>
      <c r="D24" s="36" t="s">
        <v>623</v>
      </c>
      <c r="E24" s="36">
        <v>-4</v>
      </c>
      <c r="G24" s="37">
        <v>-32.256</v>
      </c>
      <c r="H24" s="37">
        <v>0.82562875600000007</v>
      </c>
      <c r="I24" s="37">
        <f t="shared" si="0"/>
        <v>-26.631481153536004</v>
      </c>
      <c r="J24" s="37">
        <v>0</v>
      </c>
      <c r="K24" s="37">
        <f t="shared" si="1"/>
        <v>-26.631481153536004</v>
      </c>
    </row>
    <row r="25" spans="1:11" s="38" customFormat="1" ht="15.45" customHeight="1">
      <c r="A25" s="36" t="s">
        <v>571</v>
      </c>
      <c r="B25" s="36" t="s">
        <v>632</v>
      </c>
      <c r="C25" s="36" t="s">
        <v>569</v>
      </c>
      <c r="D25" s="36" t="s">
        <v>623</v>
      </c>
      <c r="E25" s="36">
        <v>6</v>
      </c>
      <c r="G25" s="37">
        <v>50.003999999999998</v>
      </c>
      <c r="H25" s="37">
        <v>0.82562875600000007</v>
      </c>
      <c r="I25" s="37">
        <f t="shared" si="0"/>
        <v>41.284740315024003</v>
      </c>
      <c r="J25" s="37">
        <f>I25/5.5555</f>
        <v>7.4313275699800201</v>
      </c>
      <c r="K25" s="37">
        <f t="shared" si="1"/>
        <v>33.853412745043983</v>
      </c>
    </row>
    <row r="26" spans="1:11" s="38" customFormat="1" ht="15.45" customHeight="1">
      <c r="A26" s="36" t="s">
        <v>633</v>
      </c>
      <c r="B26" s="36" t="s">
        <v>632</v>
      </c>
      <c r="C26" s="36" t="s">
        <v>564</v>
      </c>
      <c r="D26" s="36" t="s">
        <v>634</v>
      </c>
      <c r="E26" s="36">
        <v>1</v>
      </c>
      <c r="G26" s="37">
        <v>9.4770000000000003</v>
      </c>
      <c r="H26" s="37">
        <v>0.82562875600000007</v>
      </c>
      <c r="I26" s="37">
        <f t="shared" si="0"/>
        <v>7.824483720612001</v>
      </c>
      <c r="J26" s="37">
        <f>I26/5.5555</f>
        <v>1.4084211539216993</v>
      </c>
      <c r="K26" s="37">
        <f t="shared" si="1"/>
        <v>6.4160625666903019</v>
      </c>
    </row>
    <row r="27" spans="1:11" s="38" customFormat="1" ht="15.45" customHeight="1">
      <c r="A27" s="36" t="s">
        <v>633</v>
      </c>
      <c r="B27" s="36" t="s">
        <v>632</v>
      </c>
      <c r="C27" s="36" t="s">
        <v>564</v>
      </c>
      <c r="D27" s="36" t="s">
        <v>634</v>
      </c>
      <c r="E27" s="36">
        <v>1</v>
      </c>
      <c r="G27" s="37">
        <v>9.3870000000000005</v>
      </c>
      <c r="H27" s="37">
        <v>0.82562875600000007</v>
      </c>
      <c r="I27" s="37">
        <f t="shared" si="0"/>
        <v>7.7501771325720012</v>
      </c>
      <c r="J27" s="37">
        <f>I27/5.5555</f>
        <v>1.3950458343213032</v>
      </c>
      <c r="K27" s="37">
        <f t="shared" si="1"/>
        <v>6.355131298250698</v>
      </c>
    </row>
    <row r="28" spans="1:11" s="38" customFormat="1" ht="15.45" customHeight="1">
      <c r="A28" s="36" t="s">
        <v>577</v>
      </c>
      <c r="B28" s="36" t="s">
        <v>635</v>
      </c>
      <c r="C28" s="36" t="s">
        <v>579</v>
      </c>
      <c r="D28" s="36" t="s">
        <v>62</v>
      </c>
      <c r="E28" s="36">
        <v>-1</v>
      </c>
      <c r="G28" s="37">
        <v>-5.6790000000000003</v>
      </c>
      <c r="H28" s="37">
        <v>0.82562875600000007</v>
      </c>
      <c r="I28" s="37">
        <f t="shared" si="0"/>
        <v>-4.6887457053240009</v>
      </c>
      <c r="J28" s="37">
        <v>0</v>
      </c>
      <c r="K28" s="37">
        <f t="shared" si="1"/>
        <v>-4.6887457053240009</v>
      </c>
    </row>
    <row r="29" spans="1:11" s="36" customFormat="1" ht="15.45" customHeight="1">
      <c r="J29" s="39">
        <f>SUM(J2:J28)</f>
        <v>33.455761223801638</v>
      </c>
      <c r="K29" s="39">
        <f>SUM(K2:K28)</f>
        <v>48.964693415788368</v>
      </c>
    </row>
    <row r="30" spans="1:11" s="36" customFormat="1" ht="15.45" customHeight="1"/>
    <row r="31" spans="1:11" s="36" customFormat="1" ht="15.45" customHeight="1"/>
    <row r="32" spans="1:11" s="36" customFormat="1" ht="15.45" customHeight="1"/>
    <row r="33" s="36" customFormat="1" ht="15.45" customHeight="1"/>
    <row r="34" s="36" customFormat="1" ht="15.45" customHeight="1"/>
    <row r="35" s="36" customFormat="1" ht="15.45" customHeight="1"/>
    <row r="36" s="36" customFormat="1" ht="15.45" customHeight="1"/>
    <row r="37" s="36" customFormat="1" ht="15.45" customHeight="1"/>
    <row r="38" s="36" customFormat="1" ht="15.45" customHeight="1"/>
    <row r="39" s="36" customFormat="1" ht="15.45" customHeight="1"/>
    <row r="40" s="36" customFormat="1" ht="15.45" customHeight="1"/>
    <row r="41" s="36" customFormat="1" ht="15.45" customHeight="1"/>
    <row r="42" s="36" customFormat="1" ht="15.45" customHeight="1"/>
    <row r="43" s="36" customFormat="1" ht="15.45" customHeight="1"/>
    <row r="44" s="36" customFormat="1" ht="15.45" customHeight="1"/>
    <row r="45" s="36" customFormat="1" ht="15.45" customHeight="1"/>
    <row r="46" s="36" customFormat="1" ht="15.45" customHeight="1"/>
    <row r="47" s="36" customFormat="1" ht="15.45" customHeight="1"/>
    <row r="48" s="36" customFormat="1" ht="15.45" customHeight="1"/>
    <row r="49" spans="7:256" s="36" customFormat="1" ht="15.45" customHeight="1"/>
    <row r="50" spans="7:256" s="36" customFormat="1" ht="15.45" customHeight="1"/>
    <row r="51" spans="7:256" ht="15" customHeight="1">
      <c r="G51" s="32"/>
      <c r="H51" s="32"/>
      <c r="I51" s="32"/>
      <c r="J51" s="32"/>
      <c r="K51" s="32"/>
      <c r="IL51"/>
      <c r="IM51"/>
      <c r="IN51"/>
      <c r="IO51"/>
      <c r="IP51"/>
      <c r="IQ51"/>
      <c r="IR51"/>
      <c r="IS51"/>
      <c r="IT51"/>
      <c r="IU51"/>
      <c r="IV51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topLeftCell="G1" zoomScale="89" zoomScaleNormal="89" zoomScalePageLayoutView="89" workbookViewId="0">
      <pane ySplit="1" topLeftCell="A4" activePane="bottomLeft" state="frozen"/>
      <selection activeCell="G1" sqref="G1"/>
      <selection pane="bottomLeft" activeCell="L22" sqref="L22"/>
    </sheetView>
  </sheetViews>
  <sheetFormatPr defaultColWidth="11.44140625" defaultRowHeight="15.45" customHeight="1"/>
  <cols>
    <col min="1" max="1" width="11.44140625" style="26"/>
    <col min="2" max="2" width="20.44140625" style="26" customWidth="1"/>
    <col min="3" max="3" width="45.77734375" style="26" customWidth="1"/>
    <col min="4" max="4" width="33" style="26" customWidth="1"/>
    <col min="5" max="16384" width="11.44140625" style="26"/>
  </cols>
  <sheetData>
    <row r="1" spans="1:256" s="40" customFormat="1" ht="15.45" customHeight="1">
      <c r="A1" s="40" t="s">
        <v>636</v>
      </c>
      <c r="B1" s="41" t="s">
        <v>35</v>
      </c>
      <c r="C1" s="40" t="s">
        <v>36</v>
      </c>
      <c r="D1" s="40" t="s">
        <v>637</v>
      </c>
      <c r="E1" s="40" t="s">
        <v>605</v>
      </c>
      <c r="F1" s="40" t="s">
        <v>606</v>
      </c>
      <c r="G1" s="42" t="s">
        <v>638</v>
      </c>
      <c r="H1" s="42" t="s">
        <v>31</v>
      </c>
      <c r="I1" s="42" t="s">
        <v>639</v>
      </c>
      <c r="J1" s="31" t="s">
        <v>31</v>
      </c>
      <c r="K1" s="42" t="s">
        <v>608</v>
      </c>
      <c r="L1" s="42" t="s">
        <v>609</v>
      </c>
    </row>
    <row r="2" spans="1:256" s="45" customFormat="1" ht="16.95" customHeight="1">
      <c r="A2" s="43" t="s">
        <v>136</v>
      </c>
      <c r="B2" s="43" t="s">
        <v>640</v>
      </c>
      <c r="C2" s="43" t="s">
        <v>641</v>
      </c>
      <c r="D2" s="43" t="s">
        <v>642</v>
      </c>
      <c r="E2" s="44" t="s">
        <v>66</v>
      </c>
      <c r="F2" s="36">
        <v>9</v>
      </c>
      <c r="G2" s="36">
        <v>9.5</v>
      </c>
      <c r="H2" s="36">
        <v>85.5</v>
      </c>
      <c r="I2" s="45">
        <v>0.86580020300000005</v>
      </c>
      <c r="J2" s="45">
        <f t="shared" ref="J2:J21" si="0">H2*I2</f>
        <v>74.025917356500003</v>
      </c>
      <c r="K2" s="45">
        <f>J2/5.5555</f>
        <v>13.324798372153721</v>
      </c>
      <c r="L2" s="45">
        <f t="shared" ref="L2:L21" si="1">J2-K2</f>
        <v>60.70111898434628</v>
      </c>
      <c r="IV2" s="46"/>
    </row>
    <row r="3" spans="1:256" s="45" customFormat="1" ht="16.95" customHeight="1">
      <c r="A3" s="43" t="s">
        <v>251</v>
      </c>
      <c r="B3" s="43" t="s">
        <v>643</v>
      </c>
      <c r="C3" s="43" t="s">
        <v>644</v>
      </c>
      <c r="D3" s="43" t="s">
        <v>645</v>
      </c>
      <c r="E3" s="44" t="s">
        <v>62</v>
      </c>
      <c r="F3" s="36">
        <v>-2</v>
      </c>
      <c r="G3" s="36">
        <v>6.4</v>
      </c>
      <c r="H3" s="36">
        <v>-12.8</v>
      </c>
      <c r="I3" s="45">
        <v>0.84033720000000001</v>
      </c>
      <c r="J3" s="45">
        <f t="shared" si="0"/>
        <v>-10.756316160000001</v>
      </c>
      <c r="K3" s="45">
        <v>0</v>
      </c>
      <c r="L3" s="45">
        <f t="shared" si="1"/>
        <v>-10.756316160000001</v>
      </c>
      <c r="IV3" s="46"/>
    </row>
    <row r="4" spans="1:256" s="45" customFormat="1" ht="16.95" customHeight="1">
      <c r="A4" s="43" t="s">
        <v>289</v>
      </c>
      <c r="B4" s="43" t="s">
        <v>646</v>
      </c>
      <c r="C4" s="43" t="s">
        <v>646</v>
      </c>
      <c r="D4" s="43" t="s">
        <v>645</v>
      </c>
      <c r="E4" s="44" t="s">
        <v>647</v>
      </c>
      <c r="F4" s="36">
        <v>-1</v>
      </c>
      <c r="G4" s="36">
        <v>9.5</v>
      </c>
      <c r="H4" s="36">
        <v>-9.5</v>
      </c>
      <c r="I4" s="45">
        <v>0.84033720000000001</v>
      </c>
      <c r="J4" s="45">
        <f t="shared" si="0"/>
        <v>-7.9832033999999998</v>
      </c>
      <c r="K4" s="45">
        <v>0</v>
      </c>
      <c r="L4" s="45">
        <f t="shared" si="1"/>
        <v>-7.9832033999999998</v>
      </c>
      <c r="IV4" s="46"/>
    </row>
    <row r="5" spans="1:256" s="45" customFormat="1" ht="16.95" customHeight="1">
      <c r="A5" s="43" t="s">
        <v>414</v>
      </c>
      <c r="B5" s="43" t="s">
        <v>648</v>
      </c>
      <c r="C5" s="43" t="s">
        <v>649</v>
      </c>
      <c r="D5" s="43" t="s">
        <v>642</v>
      </c>
      <c r="E5" s="44" t="s">
        <v>62</v>
      </c>
      <c r="F5" s="36">
        <v>-1</v>
      </c>
      <c r="G5" s="36">
        <v>5.19</v>
      </c>
      <c r="H5" s="36">
        <v>-5.19</v>
      </c>
      <c r="I5" s="45">
        <v>0.86580020300000005</v>
      </c>
      <c r="J5" s="45">
        <f t="shared" si="0"/>
        <v>-4.4935030535700005</v>
      </c>
      <c r="K5" s="45">
        <v>0</v>
      </c>
      <c r="L5" s="45">
        <f t="shared" si="1"/>
        <v>-4.4935030535700005</v>
      </c>
      <c r="IV5" s="46"/>
    </row>
    <row r="6" spans="1:256" s="45" customFormat="1" ht="16.95" customHeight="1">
      <c r="A6" s="43" t="s">
        <v>418</v>
      </c>
      <c r="B6" s="43" t="s">
        <v>648</v>
      </c>
      <c r="C6" s="43" t="s">
        <v>649</v>
      </c>
      <c r="D6" s="43" t="s">
        <v>642</v>
      </c>
      <c r="E6" s="44" t="s">
        <v>647</v>
      </c>
      <c r="F6" s="36">
        <v>-1</v>
      </c>
      <c r="G6" s="36">
        <v>6.69</v>
      </c>
      <c r="H6" s="36">
        <v>-6.69</v>
      </c>
      <c r="I6" s="45">
        <v>0.86580020300000005</v>
      </c>
      <c r="J6" s="45">
        <f t="shared" si="0"/>
        <v>-5.792203358070001</v>
      </c>
      <c r="K6" s="45">
        <v>0</v>
      </c>
      <c r="L6" s="45">
        <f t="shared" si="1"/>
        <v>-5.792203358070001</v>
      </c>
      <c r="IV6" s="46"/>
    </row>
    <row r="7" spans="1:256" s="45" customFormat="1" ht="16.95" customHeight="1">
      <c r="A7" s="43" t="s">
        <v>374</v>
      </c>
      <c r="B7" s="43" t="s">
        <v>650</v>
      </c>
      <c r="C7" s="43" t="s">
        <v>651</v>
      </c>
      <c r="D7" s="43" t="s">
        <v>645</v>
      </c>
      <c r="E7" s="44" t="s">
        <v>62</v>
      </c>
      <c r="F7" s="36">
        <v>-3</v>
      </c>
      <c r="G7" s="36">
        <v>6.4</v>
      </c>
      <c r="H7" s="36">
        <v>-19.2</v>
      </c>
      <c r="I7" s="45">
        <v>0.84033720000000001</v>
      </c>
      <c r="J7" s="45">
        <f t="shared" si="0"/>
        <v>-16.134474239999999</v>
      </c>
      <c r="K7" s="45">
        <v>0</v>
      </c>
      <c r="L7" s="45">
        <f t="shared" si="1"/>
        <v>-16.134474239999999</v>
      </c>
      <c r="IV7" s="46"/>
    </row>
    <row r="8" spans="1:256" s="45" customFormat="1" ht="16.95" customHeight="1">
      <c r="A8" s="43" t="s">
        <v>378</v>
      </c>
      <c r="B8" s="43" t="s">
        <v>650</v>
      </c>
      <c r="C8" s="43" t="s">
        <v>651</v>
      </c>
      <c r="D8" s="43" t="s">
        <v>645</v>
      </c>
      <c r="E8" s="44" t="s">
        <v>647</v>
      </c>
      <c r="F8" s="36">
        <v>-2</v>
      </c>
      <c r="G8" s="36">
        <v>9.5</v>
      </c>
      <c r="H8" s="36">
        <v>-19</v>
      </c>
      <c r="I8" s="45">
        <v>0.84033720000000001</v>
      </c>
      <c r="J8" s="45">
        <f t="shared" si="0"/>
        <v>-15.9664068</v>
      </c>
      <c r="K8" s="45">
        <v>0</v>
      </c>
      <c r="L8" s="45">
        <f t="shared" si="1"/>
        <v>-15.9664068</v>
      </c>
      <c r="IV8" s="46"/>
    </row>
    <row r="9" spans="1:256" s="45" customFormat="1" ht="16.95" customHeight="1">
      <c r="A9" s="43" t="s">
        <v>374</v>
      </c>
      <c r="B9" s="43" t="s">
        <v>650</v>
      </c>
      <c r="C9" s="43" t="s">
        <v>651</v>
      </c>
      <c r="D9" s="43" t="s">
        <v>645</v>
      </c>
      <c r="E9" s="44" t="s">
        <v>62</v>
      </c>
      <c r="F9" s="36">
        <v>-3</v>
      </c>
      <c r="G9" s="36">
        <v>6.4</v>
      </c>
      <c r="H9" s="36">
        <v>-19.2</v>
      </c>
      <c r="I9" s="45">
        <v>0.86580020300000005</v>
      </c>
      <c r="J9" s="45">
        <f t="shared" si="0"/>
        <v>-16.623363897600001</v>
      </c>
      <c r="K9" s="45">
        <v>0</v>
      </c>
      <c r="L9" s="45">
        <f t="shared" si="1"/>
        <v>-16.623363897600001</v>
      </c>
      <c r="IV9" s="46"/>
    </row>
    <row r="10" spans="1:256" s="45" customFormat="1" ht="16.95" customHeight="1">
      <c r="A10" s="43" t="s">
        <v>378</v>
      </c>
      <c r="B10" s="43" t="s">
        <v>650</v>
      </c>
      <c r="C10" s="43" t="s">
        <v>651</v>
      </c>
      <c r="D10" s="43" t="s">
        <v>645</v>
      </c>
      <c r="E10" s="44" t="s">
        <v>647</v>
      </c>
      <c r="F10" s="36">
        <v>-1</v>
      </c>
      <c r="G10" s="36">
        <v>9.5</v>
      </c>
      <c r="H10" s="36">
        <v>-9.5</v>
      </c>
      <c r="I10" s="45">
        <v>0.86580020300000005</v>
      </c>
      <c r="J10" s="45">
        <f t="shared" si="0"/>
        <v>-8.2251019285000009</v>
      </c>
      <c r="K10" s="45">
        <v>0</v>
      </c>
      <c r="L10" s="45">
        <f t="shared" si="1"/>
        <v>-8.2251019285000009</v>
      </c>
      <c r="IV10" s="46"/>
    </row>
    <row r="11" spans="1:256" s="45" customFormat="1" ht="16.95" customHeight="1">
      <c r="A11" s="43" t="s">
        <v>380</v>
      </c>
      <c r="B11" s="43" t="s">
        <v>650</v>
      </c>
      <c r="C11" s="43" t="s">
        <v>651</v>
      </c>
      <c r="D11" s="43" t="s">
        <v>645</v>
      </c>
      <c r="E11" s="44" t="s">
        <v>647</v>
      </c>
      <c r="F11" s="36">
        <v>1</v>
      </c>
      <c r="G11" s="36">
        <v>12</v>
      </c>
      <c r="H11" s="36">
        <v>12</v>
      </c>
      <c r="I11" s="45">
        <v>0.86580020300000005</v>
      </c>
      <c r="J11" s="45">
        <f t="shared" si="0"/>
        <v>10.389602436000001</v>
      </c>
      <c r="K11" s="45">
        <f>J11/5.5555</f>
        <v>1.8701471399513996</v>
      </c>
      <c r="L11" s="45">
        <f t="shared" si="1"/>
        <v>8.5194552960486014</v>
      </c>
      <c r="IV11" s="46"/>
    </row>
    <row r="12" spans="1:256" s="45" customFormat="1" ht="16.95" customHeight="1">
      <c r="A12" s="43" t="s">
        <v>404</v>
      </c>
      <c r="B12" s="43" t="s">
        <v>652</v>
      </c>
      <c r="C12" s="43" t="s">
        <v>653</v>
      </c>
      <c r="D12" s="43" t="s">
        <v>645</v>
      </c>
      <c r="E12" s="44" t="s">
        <v>62</v>
      </c>
      <c r="F12" s="36">
        <v>1</v>
      </c>
      <c r="G12" s="36">
        <v>6.4</v>
      </c>
      <c r="H12" s="36">
        <v>6.4</v>
      </c>
      <c r="I12" s="45">
        <v>0.84033720000000001</v>
      </c>
      <c r="J12" s="45">
        <f t="shared" si="0"/>
        <v>5.3781580800000004</v>
      </c>
      <c r="K12" s="45">
        <f>J12/5.5555</f>
        <v>0.96807813518135177</v>
      </c>
      <c r="L12" s="45">
        <f t="shared" si="1"/>
        <v>4.4100799448186487</v>
      </c>
      <c r="IV12" s="46"/>
    </row>
    <row r="13" spans="1:256" s="45" customFormat="1" ht="16.95" customHeight="1">
      <c r="A13" s="43" t="s">
        <v>437</v>
      </c>
      <c r="B13" s="43" t="s">
        <v>654</v>
      </c>
      <c r="C13" s="43" t="s">
        <v>655</v>
      </c>
      <c r="D13" s="43" t="s">
        <v>645</v>
      </c>
      <c r="E13" s="44" t="s">
        <v>647</v>
      </c>
      <c r="F13" s="36">
        <v>2</v>
      </c>
      <c r="G13" s="36">
        <v>9.5</v>
      </c>
      <c r="H13" s="36">
        <v>19</v>
      </c>
      <c r="I13" s="45">
        <v>0.86580020300000005</v>
      </c>
      <c r="J13" s="45">
        <f t="shared" si="0"/>
        <v>16.450203857000002</v>
      </c>
      <c r="K13" s="45">
        <f>J13/5.5555</f>
        <v>2.9610663049230492</v>
      </c>
      <c r="L13" s="45">
        <f t="shared" si="1"/>
        <v>13.489137552076953</v>
      </c>
      <c r="IV13" s="46"/>
    </row>
    <row r="14" spans="1:256" s="45" customFormat="1" ht="16.95" customHeight="1">
      <c r="A14" s="43" t="s">
        <v>447</v>
      </c>
      <c r="B14" s="43" t="s">
        <v>656</v>
      </c>
      <c r="C14" s="43" t="s">
        <v>657</v>
      </c>
      <c r="D14" s="43" t="s">
        <v>645</v>
      </c>
      <c r="E14" s="44" t="s">
        <v>62</v>
      </c>
      <c r="F14" s="36">
        <v>-2</v>
      </c>
      <c r="G14" s="36">
        <v>6.4</v>
      </c>
      <c r="H14" s="36">
        <v>-12.8</v>
      </c>
      <c r="I14" s="45">
        <v>0.84033720000000001</v>
      </c>
      <c r="J14" s="45">
        <f t="shared" si="0"/>
        <v>-10.756316160000001</v>
      </c>
      <c r="K14" s="45">
        <v>0</v>
      </c>
      <c r="L14" s="45">
        <f t="shared" si="1"/>
        <v>-10.756316160000001</v>
      </c>
      <c r="IV14" s="46"/>
    </row>
    <row r="15" spans="1:256" s="45" customFormat="1" ht="16.95" customHeight="1">
      <c r="A15" s="43" t="s">
        <v>451</v>
      </c>
      <c r="B15" s="43" t="s">
        <v>656</v>
      </c>
      <c r="C15" s="43" t="s">
        <v>657</v>
      </c>
      <c r="D15" s="43" t="s">
        <v>645</v>
      </c>
      <c r="E15" s="44" t="s">
        <v>634</v>
      </c>
      <c r="F15" s="36">
        <v>-1</v>
      </c>
      <c r="G15" s="36">
        <v>9.5</v>
      </c>
      <c r="H15" s="36">
        <v>-9.5</v>
      </c>
      <c r="I15" s="45">
        <v>0.84033720000000001</v>
      </c>
      <c r="J15" s="45">
        <f t="shared" si="0"/>
        <v>-7.9832033999999998</v>
      </c>
      <c r="K15" s="45">
        <v>0</v>
      </c>
      <c r="L15" s="45">
        <f t="shared" si="1"/>
        <v>-7.9832033999999998</v>
      </c>
      <c r="IV15" s="46"/>
    </row>
    <row r="16" spans="1:256" s="45" customFormat="1" ht="16.95" customHeight="1">
      <c r="A16" s="43" t="s">
        <v>447</v>
      </c>
      <c r="B16" s="43" t="s">
        <v>656</v>
      </c>
      <c r="C16" s="43" t="s">
        <v>657</v>
      </c>
      <c r="D16" s="43" t="s">
        <v>645</v>
      </c>
      <c r="E16" s="44" t="s">
        <v>62</v>
      </c>
      <c r="F16" s="36">
        <v>-9</v>
      </c>
      <c r="G16" s="36">
        <v>6.4</v>
      </c>
      <c r="H16" s="36">
        <v>-57.6</v>
      </c>
      <c r="I16" s="45">
        <v>0.86580020300000005</v>
      </c>
      <c r="J16" s="45">
        <f t="shared" si="0"/>
        <v>-49.870091692800003</v>
      </c>
      <c r="K16" s="45">
        <v>0</v>
      </c>
      <c r="L16" s="45">
        <f t="shared" si="1"/>
        <v>-49.870091692800003</v>
      </c>
      <c r="IV16" s="46"/>
    </row>
    <row r="17" spans="1:256" s="45" customFormat="1" ht="16.95" customHeight="1">
      <c r="A17" s="43" t="s">
        <v>491</v>
      </c>
      <c r="B17" s="43" t="s">
        <v>658</v>
      </c>
      <c r="C17" s="43" t="s">
        <v>659</v>
      </c>
      <c r="D17" s="43" t="s">
        <v>660</v>
      </c>
      <c r="E17" s="44" t="s">
        <v>62</v>
      </c>
      <c r="F17" s="36">
        <v>-1</v>
      </c>
      <c r="G17" s="36">
        <v>6.4</v>
      </c>
      <c r="H17" s="36">
        <v>-6.4</v>
      </c>
      <c r="I17" s="45">
        <v>0.84033720000000001</v>
      </c>
      <c r="J17" s="45">
        <f t="shared" si="0"/>
        <v>-5.3781580800000004</v>
      </c>
      <c r="K17" s="45">
        <v>0</v>
      </c>
      <c r="L17" s="45">
        <f t="shared" si="1"/>
        <v>-5.3781580800000004</v>
      </c>
      <c r="IV17" s="46"/>
    </row>
    <row r="18" spans="1:256" s="45" customFormat="1" ht="16.95" customHeight="1">
      <c r="A18" s="43" t="s">
        <v>504</v>
      </c>
      <c r="B18" s="43" t="s">
        <v>661</v>
      </c>
      <c r="C18" s="43" t="s">
        <v>662</v>
      </c>
      <c r="D18" s="43" t="s">
        <v>645</v>
      </c>
      <c r="E18" s="44" t="s">
        <v>647</v>
      </c>
      <c r="F18" s="36">
        <v>-1</v>
      </c>
      <c r="G18" s="36">
        <v>7.79</v>
      </c>
      <c r="H18" s="36">
        <v>-7.79</v>
      </c>
      <c r="I18" s="45">
        <v>0.84033720000000001</v>
      </c>
      <c r="J18" s="45">
        <f t="shared" si="0"/>
        <v>-6.5462267880000002</v>
      </c>
      <c r="K18" s="45">
        <v>0</v>
      </c>
      <c r="L18" s="45">
        <f t="shared" si="1"/>
        <v>-6.5462267880000002</v>
      </c>
      <c r="IV18" s="46"/>
    </row>
    <row r="19" spans="1:256" s="45" customFormat="1" ht="16.95" customHeight="1">
      <c r="A19" s="43" t="s">
        <v>500</v>
      </c>
      <c r="B19" s="43" t="s">
        <v>663</v>
      </c>
      <c r="C19" s="43" t="s">
        <v>664</v>
      </c>
      <c r="D19" s="43" t="s">
        <v>645</v>
      </c>
      <c r="E19" s="44" t="s">
        <v>62</v>
      </c>
      <c r="F19" s="36">
        <v>-1</v>
      </c>
      <c r="G19" s="36">
        <v>5.19</v>
      </c>
      <c r="H19" s="36">
        <v>-5.19</v>
      </c>
      <c r="I19" s="45">
        <v>0.84033720000000001</v>
      </c>
      <c r="J19" s="45">
        <f t="shared" si="0"/>
        <v>-4.3613500680000001</v>
      </c>
      <c r="K19" s="45">
        <v>0</v>
      </c>
      <c r="L19" s="45">
        <f t="shared" si="1"/>
        <v>-4.3613500680000001</v>
      </c>
      <c r="IV19" s="46"/>
    </row>
    <row r="20" spans="1:256" s="45" customFormat="1" ht="16.95" customHeight="1">
      <c r="A20" s="43" t="s">
        <v>506</v>
      </c>
      <c r="B20" s="43" t="s">
        <v>663</v>
      </c>
      <c r="C20" s="43" t="s">
        <v>665</v>
      </c>
      <c r="D20" s="43" t="s">
        <v>645</v>
      </c>
      <c r="E20" s="44" t="s">
        <v>66</v>
      </c>
      <c r="F20" s="36">
        <v>2</v>
      </c>
      <c r="G20" s="36">
        <v>12</v>
      </c>
      <c r="H20" s="36">
        <v>24</v>
      </c>
      <c r="I20" s="45">
        <v>0.84033720000000001</v>
      </c>
      <c r="J20" s="45">
        <f t="shared" si="0"/>
        <v>20.1680928</v>
      </c>
      <c r="K20" s="45">
        <f>J20/5.5555</f>
        <v>3.630293006930069</v>
      </c>
      <c r="L20" s="45">
        <f t="shared" si="1"/>
        <v>16.537799793069929</v>
      </c>
      <c r="IV20" s="46"/>
    </row>
    <row r="21" spans="1:256" s="45" customFormat="1" ht="16.95" customHeight="1">
      <c r="A21" s="43" t="s">
        <v>506</v>
      </c>
      <c r="B21" s="43" t="s">
        <v>663</v>
      </c>
      <c r="C21" s="43" t="s">
        <v>665</v>
      </c>
      <c r="D21" s="43" t="s">
        <v>645</v>
      </c>
      <c r="E21" s="44" t="s">
        <v>66</v>
      </c>
      <c r="F21" s="36">
        <v>1</v>
      </c>
      <c r="G21" s="36">
        <v>12</v>
      </c>
      <c r="H21" s="36">
        <v>12</v>
      </c>
      <c r="I21" s="45">
        <v>0.86580020300000005</v>
      </c>
      <c r="J21" s="45">
        <f t="shared" si="0"/>
        <v>10.389602436000001</v>
      </c>
      <c r="K21" s="45">
        <f>J21/5.5555</f>
        <v>1.8701471399513996</v>
      </c>
      <c r="L21" s="45">
        <f t="shared" si="1"/>
        <v>8.5194552960486014</v>
      </c>
      <c r="IV21" s="46"/>
    </row>
    <row r="22" spans="1:256" s="45" customFormat="1" ht="16.95" customHeight="1">
      <c r="A22" s="43"/>
      <c r="B22" s="43"/>
      <c r="C22" s="43"/>
      <c r="D22" s="43"/>
      <c r="E22" s="44"/>
      <c r="F22" s="36"/>
      <c r="G22" s="36"/>
      <c r="H22" s="36"/>
      <c r="K22" s="47">
        <f>SUM(K2:K21)</f>
        <v>24.62453009909099</v>
      </c>
      <c r="L22" s="47">
        <f>SUM(L2:L21)</f>
        <v>-58.692872160131017</v>
      </c>
      <c r="IV22" s="46"/>
    </row>
    <row r="23" spans="1:256" s="45" customFormat="1" ht="16.95" customHeight="1">
      <c r="A23" s="43"/>
      <c r="B23" s="43"/>
      <c r="C23" s="43"/>
      <c r="D23" s="43"/>
      <c r="E23" s="44"/>
      <c r="F23" s="36"/>
      <c r="G23" s="36"/>
      <c r="H23" s="36"/>
      <c r="IV23" s="46"/>
    </row>
    <row r="24" spans="1:256" s="45" customFormat="1" ht="16.95" customHeight="1">
      <c r="A24" s="43"/>
      <c r="B24" s="43"/>
      <c r="C24" s="43"/>
      <c r="D24" s="43"/>
      <c r="E24" s="44"/>
      <c r="F24" s="36"/>
      <c r="G24" s="36"/>
      <c r="H24" s="36"/>
      <c r="IV24" s="46"/>
    </row>
    <row r="25" spans="1:256" s="45" customFormat="1" ht="16.95" customHeight="1">
      <c r="A25" s="43"/>
      <c r="B25" s="43"/>
      <c r="C25" s="43"/>
      <c r="D25" s="43"/>
      <c r="E25" s="44"/>
      <c r="F25" s="36"/>
      <c r="G25" s="36"/>
      <c r="H25" s="36"/>
      <c r="IV25" s="46"/>
    </row>
    <row r="26" spans="1:256" s="45" customFormat="1" ht="16.95" customHeight="1">
      <c r="A26" s="43"/>
      <c r="B26" s="43"/>
      <c r="C26" s="43"/>
      <c r="D26" s="43"/>
      <c r="E26" s="44"/>
      <c r="F26" s="36"/>
      <c r="G26" s="36"/>
      <c r="H26" s="36"/>
      <c r="IV26" s="46"/>
    </row>
    <row r="27" spans="1:256" s="45" customFormat="1" ht="16.95" customHeight="1">
      <c r="A27" s="43"/>
      <c r="B27" s="43"/>
      <c r="C27" s="43"/>
      <c r="D27" s="43"/>
      <c r="E27" s="44"/>
      <c r="F27" s="36"/>
      <c r="G27" s="36"/>
      <c r="H27" s="36"/>
      <c r="IV27" s="46"/>
    </row>
    <row r="28" spans="1:256" s="45" customFormat="1" ht="16.95" customHeight="1">
      <c r="A28" s="43"/>
      <c r="B28" s="43"/>
      <c r="C28" s="43"/>
      <c r="D28" s="43"/>
      <c r="E28" s="44"/>
      <c r="F28" s="36"/>
      <c r="G28" s="36"/>
      <c r="H28" s="36"/>
      <c r="IV28" s="46"/>
    </row>
    <row r="29" spans="1:256" s="45" customFormat="1" ht="16.95" customHeight="1">
      <c r="A29" s="43"/>
      <c r="B29" s="43"/>
      <c r="C29" s="43"/>
      <c r="D29" s="43"/>
      <c r="E29" s="44"/>
      <c r="F29" s="36"/>
      <c r="G29" s="36"/>
      <c r="H29" s="36"/>
      <c r="IV29" s="46"/>
    </row>
    <row r="30" spans="1:256" s="45" customFormat="1" ht="16.95" customHeight="1">
      <c r="A30" s="43"/>
      <c r="B30" s="43"/>
      <c r="C30" s="43"/>
      <c r="D30" s="43"/>
      <c r="E30" s="44"/>
      <c r="F30" s="36"/>
      <c r="G30" s="36"/>
      <c r="H30" s="36"/>
      <c r="IV30" s="46"/>
    </row>
    <row r="31" spans="1:256" s="45" customFormat="1" ht="16.95" customHeight="1">
      <c r="A31" s="43"/>
      <c r="B31" s="43"/>
      <c r="C31" s="43"/>
      <c r="D31" s="43"/>
      <c r="E31" s="44"/>
      <c r="F31" s="36"/>
      <c r="G31" s="36"/>
      <c r="H31" s="36"/>
      <c r="IV31" s="46"/>
    </row>
    <row r="32" spans="1:256" s="45" customFormat="1" ht="16.95" customHeight="1">
      <c r="A32" s="43"/>
      <c r="B32" s="43"/>
      <c r="C32" s="43"/>
      <c r="D32" s="43"/>
      <c r="E32" s="44"/>
      <c r="F32" s="36"/>
      <c r="G32" s="36"/>
      <c r="H32" s="36"/>
      <c r="IV32" s="46"/>
    </row>
    <row r="33" spans="1:256" s="45" customFormat="1" ht="16.95" customHeight="1">
      <c r="A33" s="43"/>
      <c r="B33" s="43"/>
      <c r="C33" s="43"/>
      <c r="D33" s="43"/>
      <c r="E33" s="44"/>
      <c r="F33" s="36"/>
      <c r="G33" s="36"/>
      <c r="H33" s="36"/>
      <c r="IV33" s="46"/>
    </row>
    <row r="34" spans="1:256" ht="15.45" customHeight="1">
      <c r="K34" s="48"/>
      <c r="L34" s="48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Statement</vt:lpstr>
      <vt:lpstr>SRD sales</vt:lpstr>
      <vt:lpstr>Morr Music</vt:lpstr>
      <vt:lpstr>Labaleine</vt:lpstr>
      <vt:lpstr>__Anonymous_Sheet_DB__1</vt:lpstr>
      <vt:lpstr>__Anonymous_Sheet_DB__1_11</vt:lpstr>
      <vt:lpstr>__Anonymous_Sheet_DB__1_12</vt:lpstr>
      <vt:lpstr>__Anonymous_Sheet_DB__1_2</vt:lpstr>
      <vt:lpstr>__Anonymous_Sheet_DB__1_6</vt:lpstr>
      <vt:lpstr>__Anonymous_Sheet_DB__1_7</vt:lpstr>
      <vt:lpstr>__Anonymous_Sheet_DB__1_9</vt:lpstr>
      <vt:lpstr>__Anonymous_Sheet_DB__5</vt:lpstr>
      <vt:lpstr>__Anonymous_Sheet_DB__6</vt:lpstr>
      <vt:lpstr>Labaleine!Excel_BuiltIn__FilterDatabase</vt:lpstr>
      <vt:lpstr>'Morr Music'!Excel_BuiltIn__FilterDatabase</vt:lpstr>
      <vt:lpstr>'SRD sales'!Excel_BuiltIn__FilterDatabase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Gasson</dc:creator>
  <cp:lastModifiedBy>James Gasson</cp:lastModifiedBy>
  <dcterms:created xsi:type="dcterms:W3CDTF">2017-10-24T11:47:30Z</dcterms:created>
  <dcterms:modified xsi:type="dcterms:W3CDTF">2017-10-24T11:47:30Z</dcterms:modified>
</cp:coreProperties>
</file>