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ragecap-my.sharepoint.com/personal/ccarpenter_couragemusicpartners_com/Documents/Desktop/New Day RS/"/>
    </mc:Choice>
  </mc:AlternateContent>
  <xr:revisionPtr revIDLastSave="5" documentId="8_{059EAA44-AD80-4341-99B1-8B32E0B0AE3D}" xr6:coauthVersionLast="47" xr6:coauthVersionMax="47" xr10:uidLastSave="{6375682B-0B74-401D-8C70-66367C08761A}"/>
  <bookViews>
    <workbookView xWindow="14295" yWindow="0" windowWidth="14610" windowHeight="17385" xr2:uid="{FC02565A-8BA0-44F5-AA67-9A83F4A01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G23" i="1"/>
  <c r="I23" i="1" s="1"/>
  <c r="H18" i="1"/>
  <c r="F18" i="1"/>
  <c r="I17" i="1"/>
  <c r="I16" i="1"/>
  <c r="I15" i="1"/>
  <c r="I14" i="1"/>
  <c r="I13" i="1"/>
  <c r="I12" i="1"/>
  <c r="I11" i="1"/>
  <c r="I10" i="1"/>
  <c r="I18" i="1" s="1"/>
  <c r="I20" i="1" s="1"/>
  <c r="I22" i="1" l="1"/>
  <c r="I25" i="1" s="1"/>
</calcChain>
</file>

<file path=xl/sharedStrings.xml><?xml version="1.0" encoding="utf-8"?>
<sst xmlns="http://schemas.openxmlformats.org/spreadsheetml/2006/main" count="65" uniqueCount="42">
  <si>
    <t>Courage Music Royalty Fund, L.P.</t>
  </si>
  <si>
    <t>4400 Harding Road, Suite 503</t>
  </si>
  <si>
    <t>Nashville, TN  37205</t>
  </si>
  <si>
    <t>TPerrillo@couragemusicpartners.com</t>
  </si>
  <si>
    <t xml:space="preserve">Sales From: </t>
  </si>
  <si>
    <t>statements@cmpdata1.com</t>
  </si>
  <si>
    <t>To:</t>
  </si>
  <si>
    <t>ccarpenter@couragemusicpartners.com</t>
  </si>
  <si>
    <t>Invoice Date</t>
  </si>
  <si>
    <t>UPC</t>
  </si>
  <si>
    <t>ARTIST</t>
  </si>
  <si>
    <t>DESCRIPTION</t>
  </si>
  <si>
    <t>LABEL</t>
  </si>
  <si>
    <t>NET SHIPPED</t>
  </si>
  <si>
    <t>PRICE</t>
  </si>
  <si>
    <t>SALES EXT</t>
  </si>
  <si>
    <t>PAYOUT = 60%</t>
  </si>
  <si>
    <t>COUNTRY</t>
  </si>
  <si>
    <t>814509010800</t>
  </si>
  <si>
    <t>Lecrae</t>
  </si>
  <si>
    <t>(CD) #2 Church Clothes - Lecrae - 2</t>
  </si>
  <si>
    <t>Reach</t>
  </si>
  <si>
    <t>US</t>
  </si>
  <si>
    <t>814509010848</t>
  </si>
  <si>
    <t>KB</t>
  </si>
  <si>
    <t>(CD) 100 - KB - Reach</t>
  </si>
  <si>
    <t>886444587808</t>
  </si>
  <si>
    <t>(CD) After The Music Stops - Lecrae - Reach</t>
  </si>
  <si>
    <t>814509010909</t>
  </si>
  <si>
    <t>(CD) Anomaly - Lecrae - Reach</t>
  </si>
  <si>
    <t>814509011074</t>
  </si>
  <si>
    <t>(CD) Today We Rebel - KB - Reach</t>
  </si>
  <si>
    <t>886446237497</t>
  </si>
  <si>
    <t>Trip Lee</t>
  </si>
  <si>
    <t>(EP) Waiting Room, The - Trip Lee - Reach</t>
  </si>
  <si>
    <t>TOTALS</t>
  </si>
  <si>
    <t xml:space="preserve">Total </t>
  </si>
  <si>
    <t>Mardel Margin Credit</t>
  </si>
  <si>
    <t>Less 20% Reserve</t>
  </si>
  <si>
    <t>Returns</t>
  </si>
  <si>
    <t>Release Reserve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</si>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</sst>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  <numFmt numFmtId="165" formatCode="0_);[Red]\(0\)"/>
    <numFmt numFmtId="166" formatCode="0.00_);[Red]\(0.0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CC3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</cellStyleXfs>
  <cellXfs count="39">
    <xf numFmtId="0" fontId="0" fillId="0" borderId="0" xfId="0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3" fillId="0" borderId="0" xfId="2" applyNumberFormat="1" applyAlignment="1">
      <alignment horizontal="center"/>
    </xf>
    <xf numFmtId="0" fontId="3" fillId="0" borderId="0" xfId="2" applyAlignment="1">
      <alignment horizontal="right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2" applyBorder="1" applyAlignment="1">
      <alignment horizontal="right"/>
    </xf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14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166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14" fontId="2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44" fontId="2" fillId="2" borderId="3" xfId="1" applyFont="1" applyFill="1" applyBorder="1" applyAlignment="1">
      <alignment horizontal="right"/>
    </xf>
    <xf numFmtId="0" fontId="0" fillId="0" borderId="4" xfId="0" applyBorder="1"/>
    <xf numFmtId="0" fontId="0" fillId="0" borderId="5" xfId="0" applyBorder="1"/>
    <xf numFmtId="44" fontId="0" fillId="0" borderId="6" xfId="0" applyNumberFormat="1" applyBorder="1"/>
    <xf numFmtId="8" fontId="0" fillId="0" borderId="7" xfId="0" applyNumberFormat="1" applyBorder="1"/>
    <xf numFmtId="8" fontId="0" fillId="0" borderId="8" xfId="0" applyNumberFormat="1" applyBorder="1"/>
    <xf numFmtId="2" fontId="0" fillId="0" borderId="0" xfId="0" applyNumberFormat="1"/>
    <xf numFmtId="0" fontId="2" fillId="2" borderId="9" xfId="0" applyFont="1" applyFill="1" applyBorder="1"/>
    <xf numFmtId="0" fontId="2" fillId="2" borderId="10" xfId="0" applyFont="1" applyFill="1" applyBorder="1"/>
    <xf numFmtId="8" fontId="2" fillId="2" borderId="11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8" fontId="0" fillId="0" borderId="0" xfId="0" applyNumberFormat="1"/>
  </cellXfs>
  <cellStyles count="4">
    <cellStyle name="Currency" xfId="1" builtinId="4"/>
    <cellStyle name="Hyperlink" xfId="2" builtinId="8"/>
    <cellStyle name="Normal" xfId="0" builtinId="0"/>
    <cellStyle name="Normal 3" xfId="3" xr:uid="{4D157CBA-2873-4B61-A08F-D334FA88C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carpenter@couragemusicpartners.com" TargetMode="External"/><Relationship Id="rId1" Type="http://schemas.openxmlformats.org/officeDocument/2006/relationships/hyperlink" Target="mailto:statements@cmpdata1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794B-81F9-4F14-86A2-3203565044E6}">
  <dimension ref="A1:J26"/>
  <sheetViews>
    <sheetView tabSelected="1" workbookViewId="0">
      <selection activeCell="H30" sqref="H30"/>
    </sheetView>
  </sheetViews>
  <sheetFormatPr defaultColWidth="9.140625" defaultRowHeight="15" x14ac:dyDescent="0.25"/>
  <cols>
    <col min="1" max="1" width="12.42578125" bestFit="1" customWidth="1"/>
    <col min="2" max="2" width="13.140625" bestFit="1" customWidth="1"/>
    <col min="3" max="3" width="19.5703125" bestFit="1" customWidth="1"/>
    <col min="4" max="4" width="49.85546875" bestFit="1" customWidth="1"/>
    <col min="5" max="5" width="13.5703125" customWidth="1"/>
    <col min="6" max="6" width="20" bestFit="1" customWidth="1"/>
    <col min="7" max="7" width="8.42578125" customWidth="1"/>
    <col min="8" max="8" width="10.5703125" bestFit="1" customWidth="1"/>
    <col min="9" max="9" width="14" bestFit="1" customWidth="1"/>
    <col min="10" max="10" width="37" bestFit="1" customWidth="1"/>
  </cols>
  <sheetData>
    <row r="1" spans="1:10" ht="18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8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8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8.75" thickBot="1" x14ac:dyDescent="0.3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s="3" customFormat="1" x14ac:dyDescent="0.25">
      <c r="A5" s="1" t="s">
        <v>4</v>
      </c>
      <c r="B5" s="2">
        <v>45870</v>
      </c>
      <c r="G5" s="4"/>
      <c r="H5" s="4"/>
      <c r="I5" s="5"/>
      <c r="J5" s="6" t="s">
        <v>5</v>
      </c>
    </row>
    <row r="6" spans="1:10" x14ac:dyDescent="0.25">
      <c r="A6" s="1" t="s">
        <v>6</v>
      </c>
      <c r="B6" s="7">
        <v>45900</v>
      </c>
      <c r="C6" s="8"/>
      <c r="D6" s="8"/>
      <c r="E6" s="8"/>
      <c r="G6" s="9"/>
      <c r="I6" s="4"/>
      <c r="J6" s="10" t="s">
        <v>7</v>
      </c>
    </row>
    <row r="7" spans="1:10" x14ac:dyDescent="0.25">
      <c r="C7" s="8"/>
      <c r="D7" s="8"/>
      <c r="E7" s="8"/>
      <c r="F7" s="9"/>
      <c r="G7" s="9"/>
      <c r="J7" s="11"/>
    </row>
    <row r="8" spans="1:10" x14ac:dyDescent="0.25">
      <c r="A8" s="11"/>
      <c r="B8" s="7"/>
      <c r="C8" s="8"/>
      <c r="D8" s="8"/>
      <c r="E8" s="8"/>
      <c r="F8" s="9"/>
      <c r="G8" s="9"/>
    </row>
    <row r="9" spans="1:10" x14ac:dyDescent="0.25">
      <c r="A9" s="12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2" t="s">
        <v>14</v>
      </c>
      <c r="H9" s="12" t="s">
        <v>15</v>
      </c>
      <c r="I9" s="12" t="s">
        <v>16</v>
      </c>
      <c r="J9" s="12" t="s">
        <v>17</v>
      </c>
    </row>
    <row r="10" spans="1:10" x14ac:dyDescent="0.25">
      <c r="A10" s="13">
        <v>45887</v>
      </c>
      <c r="B10" s="14" t="s">
        <v>18</v>
      </c>
      <c r="C10" s="15" t="s">
        <v>19</v>
      </c>
      <c r="D10" s="14" t="s">
        <v>20</v>
      </c>
      <c r="E10" s="15" t="s">
        <v>21</v>
      </c>
      <c r="F10" s="16">
        <v>1</v>
      </c>
      <c r="G10" s="17">
        <v>5.4904999999999999</v>
      </c>
      <c r="H10" s="17">
        <v>5.44</v>
      </c>
      <c r="I10" s="18">
        <f>H10*0.6</f>
        <v>3.2640000000000002</v>
      </c>
      <c r="J10" s="19" t="s">
        <v>22</v>
      </c>
    </row>
    <row r="11" spans="1:10" x14ac:dyDescent="0.25">
      <c r="A11" s="13">
        <v>45887</v>
      </c>
      <c r="B11" s="14" t="s">
        <v>23</v>
      </c>
      <c r="C11" s="15" t="s">
        <v>24</v>
      </c>
      <c r="D11" s="14" t="s">
        <v>25</v>
      </c>
      <c r="E11" s="15" t="s">
        <v>21</v>
      </c>
      <c r="F11" s="16">
        <v>1</v>
      </c>
      <c r="G11" s="17">
        <v>4.1900000000000004</v>
      </c>
      <c r="H11" s="17">
        <v>4.1900000000000004</v>
      </c>
      <c r="I11" s="18">
        <f t="shared" ref="I11:I17" si="0">H11*0.6</f>
        <v>2.5140000000000002</v>
      </c>
      <c r="J11" s="19" t="s">
        <v>22</v>
      </c>
    </row>
    <row r="12" spans="1:10" x14ac:dyDescent="0.25">
      <c r="A12" s="13">
        <v>45894</v>
      </c>
      <c r="B12" s="14" t="s">
        <v>23</v>
      </c>
      <c r="C12" s="15" t="s">
        <v>24</v>
      </c>
      <c r="D12" s="14" t="s">
        <v>25</v>
      </c>
      <c r="E12" s="15" t="s">
        <v>21</v>
      </c>
      <c r="F12" s="16">
        <v>1</v>
      </c>
      <c r="G12" s="17">
        <v>3.8405</v>
      </c>
      <c r="H12" s="17">
        <v>3.8</v>
      </c>
      <c r="I12" s="18">
        <f t="shared" si="0"/>
        <v>2.2799999999999998</v>
      </c>
      <c r="J12" s="19" t="s">
        <v>22</v>
      </c>
    </row>
    <row r="13" spans="1:10" x14ac:dyDescent="0.25">
      <c r="A13" s="13">
        <v>45880</v>
      </c>
      <c r="B13" s="14" t="s">
        <v>26</v>
      </c>
      <c r="C13" s="15" t="s">
        <v>19</v>
      </c>
      <c r="D13" s="14" t="s">
        <v>27</v>
      </c>
      <c r="E13" s="15" t="s">
        <v>21</v>
      </c>
      <c r="F13" s="16">
        <v>2</v>
      </c>
      <c r="G13" s="17">
        <v>8.39</v>
      </c>
      <c r="H13" s="17">
        <v>16.78</v>
      </c>
      <c r="I13" s="18">
        <f t="shared" si="0"/>
        <v>10.068</v>
      </c>
      <c r="J13" s="19" t="s">
        <v>22</v>
      </c>
    </row>
    <row r="14" spans="1:10" x14ac:dyDescent="0.25">
      <c r="A14" s="13">
        <v>45881</v>
      </c>
      <c r="B14" s="14" t="s">
        <v>28</v>
      </c>
      <c r="C14" s="15" t="s">
        <v>19</v>
      </c>
      <c r="D14" s="14" t="s">
        <v>29</v>
      </c>
      <c r="E14" s="15" t="s">
        <v>21</v>
      </c>
      <c r="F14" s="16">
        <v>5</v>
      </c>
      <c r="G14" s="17">
        <v>8.39</v>
      </c>
      <c r="H14" s="17">
        <v>39.85</v>
      </c>
      <c r="I14" s="18">
        <f t="shared" si="0"/>
        <v>23.91</v>
      </c>
      <c r="J14" s="19" t="s">
        <v>22</v>
      </c>
    </row>
    <row r="15" spans="1:10" x14ac:dyDescent="0.25">
      <c r="A15" s="13">
        <v>45880</v>
      </c>
      <c r="B15" s="14" t="s">
        <v>30</v>
      </c>
      <c r="C15" s="15" t="s">
        <v>24</v>
      </c>
      <c r="D15" s="14" t="s">
        <v>31</v>
      </c>
      <c r="E15" s="15" t="s">
        <v>21</v>
      </c>
      <c r="F15" s="16">
        <v>1</v>
      </c>
      <c r="G15" s="17">
        <v>7.6909999999999998</v>
      </c>
      <c r="H15" s="17">
        <v>7.23</v>
      </c>
      <c r="I15" s="18">
        <f t="shared" si="0"/>
        <v>4.3380000000000001</v>
      </c>
      <c r="J15" s="19" t="s">
        <v>22</v>
      </c>
    </row>
    <row r="16" spans="1:10" x14ac:dyDescent="0.25">
      <c r="A16" s="13">
        <v>45887</v>
      </c>
      <c r="B16" s="14" t="s">
        <v>30</v>
      </c>
      <c r="C16" s="15" t="s">
        <v>24</v>
      </c>
      <c r="D16" s="14" t="s">
        <v>31</v>
      </c>
      <c r="E16" s="15" t="s">
        <v>21</v>
      </c>
      <c r="F16" s="16">
        <v>2</v>
      </c>
      <c r="G16" s="17">
        <v>7.6909999999999998</v>
      </c>
      <c r="H16" s="17">
        <v>15.23</v>
      </c>
      <c r="I16" s="18">
        <f t="shared" si="0"/>
        <v>9.1379999999999999</v>
      </c>
      <c r="J16" s="19" t="s">
        <v>22</v>
      </c>
    </row>
    <row r="17" spans="1:10" x14ac:dyDescent="0.25">
      <c r="A17" s="13">
        <v>45877</v>
      </c>
      <c r="B17" s="14" t="s">
        <v>32</v>
      </c>
      <c r="C17" s="15" t="s">
        <v>33</v>
      </c>
      <c r="D17" s="14" t="s">
        <v>34</v>
      </c>
      <c r="E17" s="15" t="s">
        <v>21</v>
      </c>
      <c r="F17" s="16">
        <v>1</v>
      </c>
      <c r="G17" s="17">
        <v>5.99</v>
      </c>
      <c r="H17" s="17">
        <v>5.99</v>
      </c>
      <c r="I17" s="18">
        <f t="shared" si="0"/>
        <v>3.5939999999999999</v>
      </c>
      <c r="J17" s="19" t="s">
        <v>22</v>
      </c>
    </row>
    <row r="18" spans="1:10" x14ac:dyDescent="0.25">
      <c r="A18" s="20"/>
      <c r="B18" s="21"/>
      <c r="C18" s="22"/>
      <c r="D18" s="22"/>
      <c r="E18" s="23" t="s">
        <v>35</v>
      </c>
      <c r="F18" s="24">
        <f>SUM(F10:F17)</f>
        <v>14</v>
      </c>
      <c r="G18" s="25"/>
      <c r="H18" s="26">
        <f>SUM(H10:H17)</f>
        <v>98.51</v>
      </c>
      <c r="I18" s="26">
        <f>SUM(I10:I17)</f>
        <v>59.106000000000002</v>
      </c>
      <c r="J18" s="22"/>
    </row>
    <row r="20" spans="1:10" x14ac:dyDescent="0.25">
      <c r="F20" s="27" t="s">
        <v>36</v>
      </c>
      <c r="G20" s="28"/>
      <c r="H20" s="28"/>
      <c r="I20" s="29">
        <f>I18</f>
        <v>59.106000000000002</v>
      </c>
    </row>
    <row r="21" spans="1:10" x14ac:dyDescent="0.25">
      <c r="F21" s="30" t="s">
        <v>37</v>
      </c>
      <c r="I21" s="31">
        <v>0</v>
      </c>
    </row>
    <row r="22" spans="1:10" x14ac:dyDescent="0.25">
      <c r="F22" s="30" t="s">
        <v>38</v>
      </c>
      <c r="I22" s="31">
        <f>IF(I20&gt;0,-(I20*0.2),0)</f>
        <v>-11.821200000000001</v>
      </c>
    </row>
    <row r="23" spans="1:10" x14ac:dyDescent="0.25">
      <c r="F23" s="30" t="s">
        <v>39</v>
      </c>
      <c r="G23">
        <f>-SUMIF(F10:F17,"&lt;0",F10:F17)</f>
        <v>0</v>
      </c>
      <c r="H23" s="32">
        <v>0.2</v>
      </c>
      <c r="I23" s="31">
        <f>-G23*H23</f>
        <v>0</v>
      </c>
    </row>
    <row r="24" spans="1:10" x14ac:dyDescent="0.25">
      <c r="F24" s="30" t="s">
        <v>40</v>
      </c>
      <c r="I24" s="31">
        <f>43.21/2</f>
        <v>21.605</v>
      </c>
    </row>
    <row r="25" spans="1:10" x14ac:dyDescent="0.25">
      <c r="F25" s="33" t="s">
        <v>41</v>
      </c>
      <c r="G25" s="34"/>
      <c r="H25" s="34"/>
      <c r="I25" s="35">
        <f>SUM(I20:I24)</f>
        <v>68.889800000000008</v>
      </c>
    </row>
    <row r="26" spans="1:10" x14ac:dyDescent="0.25">
      <c r="I26" s="38"/>
    </row>
  </sheetData>
  <mergeCells count="4">
    <mergeCell ref="A1:J1"/>
    <mergeCell ref="A2:J2"/>
    <mergeCell ref="A3:J3"/>
    <mergeCell ref="A4:J4"/>
  </mergeCells>
  <hyperlinks>
    <hyperlink ref="J5" r:id="rId1" xr:uid="{5CAE2B40-F1D3-4201-A2A8-8B1A8D8A27B8}"/>
    <hyperlink ref="J6" r:id="rId2" xr:uid="{AB034227-2EC7-4C1F-A7C8-8A2C213E07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Carpenter</dc:creator>
  <cp:lastModifiedBy>Cody Carpenter</cp:lastModifiedBy>
  <dcterms:created xsi:type="dcterms:W3CDTF">2025-10-28T21:23:35Z</dcterms:created>
  <dcterms:modified xsi:type="dcterms:W3CDTF">2025-10-28T21:35:06Z</dcterms:modified>
</cp:coreProperties>
</file>