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10" windowWidth="24615" windowHeight="12210" activeTab="1"/>
  </bookViews>
  <sheets>
    <sheet name="P&amp;D Statement" sheetId="4" r:id="rId1"/>
    <sheet name="Physical Sales" sheetId="1" r:id="rId2"/>
  </sheets>
  <definedNames>
    <definedName name="_">#REF!</definedName>
    <definedName name="_xlnm._FilterDatabase" localSheetId="1" hidden="1">'Physical Sales'!$B$5:$AB$62</definedName>
    <definedName name="_Order1" hidden="1">255</definedName>
    <definedName name="ALLOWANCES">#REF!</definedName>
    <definedName name="COMMISSION">#REF!</definedName>
    <definedName name="_xlnm.Print_Area" localSheetId="0">'P&amp;D Statement'!$A$1:$H$49</definedName>
    <definedName name="Print_Area_1">#REF!</definedName>
    <definedName name="Print_Area_2">#REF!</definedName>
    <definedName name="Print_Area_3">#REF!</definedName>
    <definedName name="REBATE">#REF!</definedName>
    <definedName name="RETURNS">#REF!</definedName>
    <definedName name="s">#REF!</definedName>
    <definedName name="SERIES">#REF!</definedName>
  </definedNames>
  <calcPr calcId="125725"/>
</workbook>
</file>

<file path=xl/calcChain.xml><?xml version="1.0" encoding="utf-8"?>
<calcChain xmlns="http://schemas.openxmlformats.org/spreadsheetml/2006/main">
  <c r="G31" i="4"/>
  <c r="G33"/>
  <c r="G27"/>
  <c r="G25"/>
  <c r="G21"/>
  <c r="G20"/>
  <c r="G38" s="1"/>
  <c r="G29" l="1"/>
  <c r="G36" s="1"/>
  <c r="G41" s="1"/>
</calcChain>
</file>

<file path=xl/sharedStrings.xml><?xml version="1.0" encoding="utf-8"?>
<sst xmlns="http://schemas.openxmlformats.org/spreadsheetml/2006/main" count="347" uniqueCount="112">
  <si>
    <t>BU</t>
  </si>
  <si>
    <t>Catalog Current BU Description</t>
  </si>
  <si>
    <t>Eleven Seven Music</t>
  </si>
  <si>
    <t>Month</t>
  </si>
  <si>
    <t>Catalog</t>
  </si>
  <si>
    <t>Artist</t>
  </si>
  <si>
    <t>Title</t>
  </si>
  <si>
    <t>Product Type</t>
  </si>
  <si>
    <t>Configuration</t>
  </si>
  <si>
    <t>PPD</t>
  </si>
  <si>
    <t>Royalty base price</t>
  </si>
  <si>
    <t>Gross Qty</t>
  </si>
  <si>
    <t>Return Qty</t>
  </si>
  <si>
    <t>Net Qty</t>
  </si>
  <si>
    <t>Gross Disc Qty</t>
  </si>
  <si>
    <t>Return Disc Qty</t>
  </si>
  <si>
    <t>Royalty units</t>
  </si>
  <si>
    <t>Gross Value</t>
  </si>
  <si>
    <t>Gross Disc Value</t>
  </si>
  <si>
    <t>Return Value</t>
  </si>
  <si>
    <t>Net Return Value</t>
  </si>
  <si>
    <t>Net Value</t>
  </si>
  <si>
    <t>Default Copyright Rate</t>
  </si>
  <si>
    <t>Copyright Payable</t>
  </si>
  <si>
    <t>Return Fee Percentage</t>
  </si>
  <si>
    <t>Returns Fee Payable</t>
  </si>
  <si>
    <t>Commission</t>
  </si>
  <si>
    <t>Commission Payable</t>
  </si>
  <si>
    <t>84607000502</t>
  </si>
  <si>
    <t>DEUCE</t>
  </si>
  <si>
    <t>NINE LIVES</t>
  </si>
  <si>
    <t>Album</t>
  </si>
  <si>
    <t>CD Album</t>
  </si>
  <si>
    <t>88697925042</t>
  </si>
  <si>
    <t>MOTLEY CRUE</t>
  </si>
  <si>
    <t>TOO FAST FOR LOVE</t>
  </si>
  <si>
    <t>88697925072</t>
  </si>
  <si>
    <t>SHOUT AT THE DEVIL</t>
  </si>
  <si>
    <t>88697925082</t>
  </si>
  <si>
    <t>THEATRE OF PAIN</t>
  </si>
  <si>
    <t>88697925092</t>
  </si>
  <si>
    <t>GIRLS, GIRLS, GIRLS</t>
  </si>
  <si>
    <t>88697925102</t>
  </si>
  <si>
    <t>DR. FEELGOOD</t>
  </si>
  <si>
    <t>88697925122</t>
  </si>
  <si>
    <t>88697925132</t>
  </si>
  <si>
    <t>GENERATION SWINE</t>
  </si>
  <si>
    <t>88697925142</t>
  </si>
  <si>
    <t>LIVE: ENTERTAINMENT OR DEATH</t>
  </si>
  <si>
    <t>88697925152</t>
  </si>
  <si>
    <t>NEW TATTOO</t>
  </si>
  <si>
    <t>88697927902</t>
  </si>
  <si>
    <t>GREATEST HITS</t>
  </si>
  <si>
    <t>CD/DVD Combo</t>
  </si>
  <si>
    <t>88725453912</t>
  </si>
  <si>
    <t>THE DIRTY HEADS</t>
  </si>
  <si>
    <t>CABIN BY THE SEA</t>
  </si>
  <si>
    <t>88725453922</t>
  </si>
  <si>
    <t>HELLYEAH</t>
  </si>
  <si>
    <t>BAND OF BROTHERS</t>
  </si>
  <si>
    <t>88725472262</t>
  </si>
  <si>
    <t>PAPA ROACH</t>
  </si>
  <si>
    <t>THE CONNECTION</t>
  </si>
  <si>
    <t>88725493122</t>
  </si>
  <si>
    <t>THE CONNECTION (DELUXE EDITION)</t>
  </si>
  <si>
    <t>88765492472</t>
  </si>
  <si>
    <t>BUCKCHERRY</t>
  </si>
  <si>
    <t>CONFESSIONS</t>
  </si>
  <si>
    <t>88883724892</t>
  </si>
  <si>
    <t>DROWNING POOL</t>
  </si>
  <si>
    <t>RESILIENCE</t>
  </si>
  <si>
    <t>88883730752</t>
  </si>
  <si>
    <t>ESCAPE THE FATE</t>
  </si>
  <si>
    <t>UNGRATEFUL</t>
  </si>
  <si>
    <t>88883730892</t>
  </si>
  <si>
    <t>EVE</t>
  </si>
  <si>
    <t>LIP LOCK</t>
  </si>
  <si>
    <t>88883735022</t>
  </si>
  <si>
    <t>UNGRATEFUL (DELUXE)</t>
  </si>
  <si>
    <t>Sum:</t>
  </si>
  <si>
    <t>Transfer Fee</t>
  </si>
  <si>
    <t>SONY MUSIC ENTERTAINMENT</t>
  </si>
  <si>
    <t xml:space="preserve"> </t>
  </si>
  <si>
    <t>The various GST amounts have been offset to arrive at the net GST amount above.</t>
  </si>
  <si>
    <t xml:space="preserve">kind made during the month. GST of 10% must be added to the value of those taxable supplies to determine the total GST inclusive charge. </t>
  </si>
  <si>
    <t xml:space="preserve">Each of the charges displayed on this tax invoice/recipient created tax invoice represents the value of taxable supplies of that particular </t>
  </si>
  <si>
    <t>Balance Due To /(From) 11-7</t>
  </si>
  <si>
    <t>Add Back Retention</t>
  </si>
  <si>
    <t>25% Retention</t>
  </si>
  <si>
    <t>Total</t>
  </si>
  <si>
    <t>Copyright</t>
  </si>
  <si>
    <t>Manufacturing</t>
  </si>
  <si>
    <t>Returns Fee</t>
  </si>
  <si>
    <t>Sony Distribution Commission</t>
  </si>
  <si>
    <t>Less :</t>
  </si>
  <si>
    <t>Total Digital Sales</t>
  </si>
  <si>
    <t>Total Net Sales</t>
  </si>
  <si>
    <t>New York, NY 10012, USA</t>
  </si>
  <si>
    <t>568 Broadway,suite 608</t>
  </si>
  <si>
    <t>Address:</t>
  </si>
  <si>
    <t xml:space="preserve">ABN:  </t>
  </si>
  <si>
    <t>P&amp;D - Eleven Seven Music</t>
  </si>
  <si>
    <t>Invoice No:</t>
  </si>
  <si>
    <t>Date:</t>
  </si>
  <si>
    <t xml:space="preserve">East Sydney  NSW  2010 </t>
  </si>
  <si>
    <t>11-19 Hargrave Street</t>
  </si>
  <si>
    <t>95 107 133 184</t>
  </si>
  <si>
    <t>Recipient Created Tax Invoice</t>
  </si>
  <si>
    <t>AUSTRALIA PTY LIMITED</t>
  </si>
  <si>
    <t>Tax Invoice/</t>
  </si>
  <si>
    <t>ES201306</t>
  </si>
  <si>
    <t>Apr-Jun13</t>
  </si>
</sst>
</file>

<file path=xl/styles.xml><?xml version="1.0" encoding="utf-8"?>
<styleSheet xmlns="http://schemas.openxmlformats.org/spreadsheetml/2006/main">
  <numFmts count="9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-&quot;$&quot;#,##0.00"/>
    <numFmt numFmtId="165" formatCode="&quot;$&quot;#,##0.00;[Red]\-&quot;$&quot;#,##0.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0.00\ %"/>
    <numFmt numFmtId="169" formatCode="_-* #,##0_-;\-* #,##0_-;_-* &quot;-&quot;??_-;_-@_-"/>
    <numFmt numFmtId="170" formatCode="&quot;$&quot;#,##0.00"/>
  </numFmts>
  <fonts count="44">
    <font>
      <sz val="10"/>
      <color rgb="FF000000"/>
      <name val="Arial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2"/>
      <name val="Verdana"/>
      <family val="2"/>
    </font>
    <font>
      <sz val="8"/>
      <name val="Verdana"/>
      <family val="2"/>
    </font>
    <font>
      <sz val="8"/>
      <name val="Arial"/>
      <family val="2"/>
    </font>
    <font>
      <i/>
      <sz val="9"/>
      <name val="Verdana"/>
      <family val="2"/>
    </font>
    <font>
      <sz val="10"/>
      <name val="Arial"/>
      <family val="2"/>
    </font>
    <font>
      <sz val="10"/>
      <color indexed="12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2"/>
      <color rgb="FFFF0000"/>
      <name val="Arial"/>
      <family val="2"/>
    </font>
    <font>
      <b/>
      <sz val="10"/>
      <name val="Verdana"/>
      <family val="2"/>
    </font>
    <font>
      <b/>
      <u/>
      <sz val="14"/>
      <name val="Verdana"/>
      <family val="2"/>
    </font>
    <font>
      <sz val="12"/>
      <color indexed="18"/>
      <name val="Arial"/>
      <family val="2"/>
    </font>
    <font>
      <b/>
      <u/>
      <sz val="18"/>
      <color indexed="18"/>
      <name val="Verdana"/>
      <family val="2"/>
    </font>
    <font>
      <b/>
      <u/>
      <sz val="16"/>
      <name val="Verdana"/>
      <family val="2"/>
    </font>
    <font>
      <sz val="12"/>
      <color indexed="18"/>
      <name val="Verdana"/>
      <family val="2"/>
    </font>
    <font>
      <b/>
      <sz val="20"/>
      <name val="Verdana"/>
      <family val="2"/>
    </font>
    <font>
      <sz val="18"/>
      <name val="Verdana"/>
      <family val="2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sz val="10"/>
      <color indexed="8"/>
      <name val="MS Sans Serif"/>
      <family val="2"/>
    </font>
    <font>
      <b/>
      <i/>
      <sz val="10"/>
      <name val="Arial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0" fontId="6" fillId="0" borderId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5" borderId="0" applyNumberFormat="0" applyBorder="0" applyAlignment="0" applyProtection="0"/>
    <xf numFmtId="0" fontId="28" fillId="22" borderId="11" applyNumberFormat="0" applyAlignment="0" applyProtection="0"/>
    <xf numFmtId="0" fontId="29" fillId="23" borderId="12" applyNumberFormat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4" fontId="30" fillId="0" borderId="0"/>
    <xf numFmtId="44" fontId="30" fillId="0" borderId="0"/>
    <xf numFmtId="44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7" fillId="9" borderId="11" applyNumberFormat="0" applyAlignment="0" applyProtection="0"/>
    <xf numFmtId="0" fontId="38" fillId="0" borderId="16" applyNumberFormat="0" applyFill="0" applyAlignment="0" applyProtection="0"/>
    <xf numFmtId="0" fontId="39" fillId="24" borderId="0" applyNumberFormat="0" applyBorder="0" applyAlignment="0" applyProtection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25" borderId="17" applyNumberFormat="0" applyFont="0" applyAlignment="0" applyProtection="0"/>
    <xf numFmtId="0" fontId="40" fillId="22" borderId="18" applyNumberFormat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0" borderId="0" applyNumberFormat="0" applyFill="0" applyBorder="0" applyAlignment="0" applyProtection="0"/>
  </cellStyleXfs>
  <cellXfs count="68">
    <xf numFmtId="0" fontId="0" fillId="0" borderId="0" xfId="0"/>
    <xf numFmtId="1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0" fontId="6" fillId="0" borderId="0" xfId="1"/>
    <xf numFmtId="0" fontId="7" fillId="0" borderId="0" xfId="1" applyFont="1"/>
    <xf numFmtId="0" fontId="8" fillId="0" borderId="0" xfId="1" applyFont="1" applyProtection="1"/>
    <xf numFmtId="0" fontId="8" fillId="0" borderId="2" xfId="1" applyFont="1" applyBorder="1" applyProtection="1"/>
    <xf numFmtId="39" fontId="8" fillId="0" borderId="3" xfId="1" applyNumberFormat="1" applyFont="1" applyBorder="1" applyProtection="1"/>
    <xf numFmtId="0" fontId="8" fillId="0" borderId="3" xfId="1" applyFont="1" applyBorder="1" applyProtection="1"/>
    <xf numFmtId="0" fontId="8" fillId="0" borderId="4" xfId="1" applyFont="1" applyBorder="1" applyProtection="1"/>
    <xf numFmtId="0" fontId="6" fillId="0" borderId="5" xfId="1" applyBorder="1"/>
    <xf numFmtId="0" fontId="6" fillId="0" borderId="6" xfId="1" applyBorder="1"/>
    <xf numFmtId="0" fontId="9" fillId="0" borderId="6" xfId="1" applyFont="1" applyBorder="1" applyProtection="1"/>
    <xf numFmtId="0" fontId="8" fillId="0" borderId="5" xfId="1" applyFont="1" applyBorder="1" applyProtection="1"/>
    <xf numFmtId="7" fontId="10" fillId="0" borderId="0" xfId="1" applyNumberFormat="1" applyFont="1" applyAlignment="1">
      <alignment horizontal="left"/>
    </xf>
    <xf numFmtId="0" fontId="11" fillId="0" borderId="0" xfId="1" applyFont="1" applyAlignment="1" applyProtection="1">
      <alignment horizontal="right"/>
    </xf>
    <xf numFmtId="0" fontId="8" fillId="0" borderId="6" xfId="1" applyFont="1" applyBorder="1" applyProtection="1"/>
    <xf numFmtId="167" fontId="6" fillId="0" borderId="0" xfId="2" applyFont="1"/>
    <xf numFmtId="7" fontId="6" fillId="0" borderId="0" xfId="1" applyNumberFormat="1" applyFont="1"/>
    <xf numFmtId="169" fontId="13" fillId="0" borderId="0" xfId="2" applyNumberFormat="1" applyFont="1" applyFill="1" applyProtection="1"/>
    <xf numFmtId="0" fontId="14" fillId="0" borderId="0" xfId="1" applyFont="1" applyProtection="1"/>
    <xf numFmtId="7" fontId="8" fillId="0" borderId="7" xfId="3" applyNumberFormat="1" applyFont="1" applyFill="1" applyBorder="1" applyAlignment="1" applyProtection="1">
      <alignment horizontal="right"/>
    </xf>
    <xf numFmtId="0" fontId="15" fillId="0" borderId="0" xfId="1" applyFont="1" applyProtection="1"/>
    <xf numFmtId="0" fontId="6" fillId="0" borderId="0" xfId="1" applyFont="1"/>
    <xf numFmtId="7" fontId="8" fillId="0" borderId="0" xfId="3" applyNumberFormat="1" applyFont="1" applyFill="1" applyAlignment="1" applyProtection="1">
      <alignment horizontal="right"/>
    </xf>
    <xf numFmtId="165" fontId="14" fillId="0" borderId="0" xfId="1" applyNumberFormat="1" applyFont="1" applyProtection="1"/>
    <xf numFmtId="7" fontId="8" fillId="0" borderId="0" xfId="3" applyNumberFormat="1" applyFont="1" applyAlignment="1" applyProtection="1">
      <alignment horizontal="right"/>
    </xf>
    <xf numFmtId="0" fontId="14" fillId="0" borderId="0" xfId="1" applyFont="1" applyBorder="1" applyProtection="1"/>
    <xf numFmtId="0" fontId="13" fillId="0" borderId="0" xfId="1" applyFont="1" applyProtection="1"/>
    <xf numFmtId="9" fontId="14" fillId="0" borderId="0" xfId="4" applyFont="1" applyBorder="1" applyAlignment="1" applyProtection="1">
      <alignment horizontal="center"/>
    </xf>
    <xf numFmtId="0" fontId="16" fillId="0" borderId="0" xfId="1" applyFont="1"/>
    <xf numFmtId="164" fontId="13" fillId="0" borderId="0" xfId="3" applyNumberFormat="1" applyFont="1" applyProtection="1"/>
    <xf numFmtId="4" fontId="6" fillId="0" borderId="0" xfId="1" applyNumberFormat="1"/>
    <xf numFmtId="170" fontId="8" fillId="0" borderId="5" xfId="1" applyNumberFormat="1" applyFont="1" applyBorder="1" applyProtection="1"/>
    <xf numFmtId="7" fontId="15" fillId="0" borderId="0" xfId="3" applyNumberFormat="1" applyFont="1" applyAlignment="1" applyProtection="1">
      <alignment horizontal="right"/>
    </xf>
    <xf numFmtId="0" fontId="17" fillId="0" borderId="0" xfId="1" applyFont="1" applyProtection="1"/>
    <xf numFmtId="0" fontId="8" fillId="0" borderId="8" xfId="1" applyFont="1" applyBorder="1" applyProtection="1"/>
    <xf numFmtId="0" fontId="8" fillId="0" borderId="9" xfId="1" applyFont="1" applyBorder="1" applyProtection="1"/>
    <xf numFmtId="0" fontId="8" fillId="0" borderId="10" xfId="1" applyFont="1" applyBorder="1" applyProtection="1"/>
    <xf numFmtId="0" fontId="8" fillId="0" borderId="0" xfId="1" applyFont="1" applyAlignment="1" applyProtection="1">
      <alignment horizontal="centerContinuous"/>
    </xf>
    <xf numFmtId="0" fontId="15" fillId="0" borderId="0" xfId="1" applyFont="1" applyAlignment="1" applyProtection="1">
      <alignment horizontal="centerContinuous" vertical="center"/>
    </xf>
    <xf numFmtId="17" fontId="18" fillId="0" borderId="0" xfId="1" applyNumberFormat="1" applyFont="1" applyAlignment="1" applyProtection="1">
      <alignment horizontal="centerContinuous" vertical="center"/>
    </xf>
    <xf numFmtId="0" fontId="14" fillId="0" borderId="0" xfId="1" applyFont="1"/>
    <xf numFmtId="0" fontId="8" fillId="0" borderId="0" xfId="1" applyFont="1" applyAlignment="1" applyProtection="1">
      <alignment horizontal="left"/>
    </xf>
    <xf numFmtId="0" fontId="22" fillId="0" borderId="0" xfId="1" applyFont="1" applyAlignment="1" applyProtection="1">
      <alignment horizontal="right"/>
    </xf>
    <xf numFmtId="0" fontId="14" fillId="0" borderId="0" xfId="1" applyFont="1" applyAlignment="1" applyProtection="1">
      <alignment horizontal="right"/>
    </xf>
    <xf numFmtId="15" fontId="22" fillId="0" borderId="0" xfId="1" applyNumberFormat="1" applyFont="1" applyProtection="1"/>
    <xf numFmtId="0" fontId="23" fillId="0" borderId="0" xfId="1" applyFont="1" applyProtection="1"/>
    <xf numFmtId="0" fontId="24" fillId="0" borderId="0" xfId="1" applyFont="1" applyProtection="1"/>
    <xf numFmtId="17" fontId="20" fillId="0" borderId="0" xfId="1" applyNumberFormat="1" applyFont="1" applyAlignment="1" applyProtection="1">
      <alignment horizontal="center" vertical="center"/>
    </xf>
    <xf numFmtId="0" fontId="19" fillId="0" borderId="0" xfId="1" applyFont="1" applyAlignment="1">
      <alignment horizontal="center" vertical="center"/>
    </xf>
    <xf numFmtId="16" fontId="21" fillId="0" borderId="0" xfId="1" quotePrefix="1" applyNumberFormat="1" applyFont="1" applyAlignment="1" applyProtection="1">
      <alignment horizontal="center" vertical="center"/>
    </xf>
    <xf numFmtId="0" fontId="21" fillId="0" borderId="0" xfId="1" applyFont="1" applyAlignment="1" applyProtection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</cellXfs>
  <cellStyles count="93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2"/>
    <cellStyle name="Comma 2 2" xfId="32"/>
    <cellStyle name="Comma 2 3" xfId="33"/>
    <cellStyle name="Currency 2" xfId="3"/>
    <cellStyle name="Currency 3" xfId="34"/>
    <cellStyle name="Currency 4" xfId="35"/>
    <cellStyle name="Currency 5" xfId="36"/>
    <cellStyle name="Explanatory Text 2" xfId="37"/>
    <cellStyle name="Good 2" xfId="38"/>
    <cellStyle name="Heading 1 2" xfId="39"/>
    <cellStyle name="Heading 2 2" xfId="40"/>
    <cellStyle name="Heading 3 2" xfId="41"/>
    <cellStyle name="Heading 4 2" xfId="42"/>
    <cellStyle name="Input 2" xfId="43"/>
    <cellStyle name="Linked Cell 2" xfId="44"/>
    <cellStyle name="Neutral 2" xfId="45"/>
    <cellStyle name="Normal" xfId="0" builtinId="0"/>
    <cellStyle name="Normal 10" xfId="46"/>
    <cellStyle name="Normal 11" xfId="47"/>
    <cellStyle name="Normal 12 2" xfId="48"/>
    <cellStyle name="Normal 13 2" xfId="49"/>
    <cellStyle name="Normal 2" xfId="1"/>
    <cellStyle name="Normal 2 2" xfId="50"/>
    <cellStyle name="Normal 2 2 2" xfId="51"/>
    <cellStyle name="Normal 2 2 3" xfId="52"/>
    <cellStyle name="Normal 2 2 4" xfId="53"/>
    <cellStyle name="Normal 2 2 5" xfId="54"/>
    <cellStyle name="Normal 2 3" xfId="55"/>
    <cellStyle name="Normal 2 4" xfId="56"/>
    <cellStyle name="Normal 2 5" xfId="57"/>
    <cellStyle name="Normal 2 6" xfId="58"/>
    <cellStyle name="Normal 2 7" xfId="59"/>
    <cellStyle name="Normal 2 8" xfId="60"/>
    <cellStyle name="Normal 2_DSOBMG SALE FOR JUNE 09" xfId="61"/>
    <cellStyle name="Normal 22" xfId="62"/>
    <cellStyle name="Normal 23" xfId="63"/>
    <cellStyle name="Normal 24" xfId="64"/>
    <cellStyle name="Normal 3 2" xfId="65"/>
    <cellStyle name="Normal 3 3" xfId="66"/>
    <cellStyle name="Normal 3 4" xfId="67"/>
    <cellStyle name="Normal 3 5" xfId="68"/>
    <cellStyle name="Normal 3 6" xfId="69"/>
    <cellStyle name="Normal 3 7" xfId="70"/>
    <cellStyle name="Normal 4" xfId="71"/>
    <cellStyle name="Normal 4 2" xfId="72"/>
    <cellStyle name="Normal 4 2 2" xfId="73"/>
    <cellStyle name="Normal 4 2 3" xfId="74"/>
    <cellStyle name="Normal 4 2 4" xfId="75"/>
    <cellStyle name="Normal 4 3" xfId="76"/>
    <cellStyle name="Normal 4 4" xfId="77"/>
    <cellStyle name="Normal 4 5" xfId="78"/>
    <cellStyle name="Normal 4 6" xfId="79"/>
    <cellStyle name="Normal 5" xfId="80"/>
    <cellStyle name="Normal 5 2" xfId="81"/>
    <cellStyle name="Normal 5 3" xfId="82"/>
    <cellStyle name="Normal 5 4" xfId="83"/>
    <cellStyle name="Normal 6 2" xfId="84"/>
    <cellStyle name="Normal 7" xfId="85"/>
    <cellStyle name="Normal 8" xfId="86"/>
    <cellStyle name="Normal 9" xfId="87"/>
    <cellStyle name="Note 2" xfId="88"/>
    <cellStyle name="Output 2" xfId="89"/>
    <cellStyle name="Percent 2" xfId="4"/>
    <cellStyle name="Title 2" xfId="90"/>
    <cellStyle name="Total 2" xfId="91"/>
    <cellStyle name="Warning Text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topLeftCell="A11" zoomScale="80" zoomScaleNormal="80" zoomScaleSheetLayoutView="90" workbookViewId="0">
      <selection activeCell="G41" sqref="G41"/>
    </sheetView>
  </sheetViews>
  <sheetFormatPr defaultRowHeight="15"/>
  <cols>
    <col min="1" max="1" width="15.140625" style="15" bestFit="1" customWidth="1"/>
    <col min="2" max="2" width="10.42578125" style="15" customWidth="1"/>
    <col min="3" max="3" width="26.140625" style="15" customWidth="1"/>
    <col min="4" max="4" width="19.5703125" style="15" customWidth="1"/>
    <col min="5" max="5" width="8.140625" style="15" customWidth="1"/>
    <col min="6" max="6" width="13.42578125" style="15" customWidth="1"/>
    <col min="7" max="7" width="19.42578125" style="15" customWidth="1"/>
    <col min="8" max="8" width="19.7109375" style="15" customWidth="1"/>
    <col min="9" max="9" width="14.140625" style="15" bestFit="1" customWidth="1"/>
    <col min="10" max="10" width="16.7109375" style="15" bestFit="1" customWidth="1"/>
    <col min="11" max="11" width="14.5703125" style="15" bestFit="1" customWidth="1"/>
    <col min="12" max="16384" width="9.140625" style="15"/>
  </cols>
  <sheetData>
    <row r="1" spans="1:9">
      <c r="A1" s="17"/>
      <c r="B1" s="17"/>
      <c r="C1" s="17"/>
      <c r="D1" s="17"/>
      <c r="E1" s="17"/>
      <c r="F1" s="17"/>
      <c r="G1" s="17"/>
      <c r="H1" s="17"/>
    </row>
    <row r="2" spans="1:9" ht="24.75">
      <c r="A2" s="59" t="s">
        <v>81</v>
      </c>
      <c r="B2" s="17"/>
      <c r="C2" s="60"/>
      <c r="D2" s="17"/>
      <c r="E2" s="17"/>
      <c r="F2" s="17"/>
      <c r="G2" s="34" t="s">
        <v>109</v>
      </c>
      <c r="I2" s="34"/>
    </row>
    <row r="3" spans="1:9" ht="24.75">
      <c r="A3" s="59" t="s">
        <v>108</v>
      </c>
      <c r="B3" s="17"/>
      <c r="C3" s="17"/>
      <c r="D3" s="17"/>
      <c r="E3" s="17"/>
      <c r="F3" s="17"/>
      <c r="G3" s="34" t="s">
        <v>107</v>
      </c>
      <c r="I3" s="34"/>
    </row>
    <row r="4" spans="1:9">
      <c r="A4" s="54" t="s">
        <v>100</v>
      </c>
      <c r="B4" s="32" t="s">
        <v>106</v>
      </c>
      <c r="C4" s="32"/>
      <c r="D4" s="32"/>
      <c r="E4" s="17"/>
      <c r="F4" s="17"/>
      <c r="G4" s="34"/>
      <c r="I4" s="34"/>
    </row>
    <row r="5" spans="1:9">
      <c r="A5" s="54" t="s">
        <v>99</v>
      </c>
      <c r="B5" s="54" t="s">
        <v>105</v>
      </c>
      <c r="C5" s="32"/>
      <c r="D5" s="32"/>
      <c r="E5" s="17"/>
      <c r="F5" s="17"/>
      <c r="G5" s="17"/>
      <c r="I5" s="17"/>
    </row>
    <row r="6" spans="1:9">
      <c r="A6" s="54"/>
      <c r="B6" s="54" t="s">
        <v>104</v>
      </c>
      <c r="C6" s="32"/>
      <c r="D6" s="32"/>
      <c r="E6" s="17"/>
      <c r="F6" s="17"/>
      <c r="G6" s="17"/>
      <c r="I6" s="17"/>
    </row>
    <row r="7" spans="1:9">
      <c r="A7" s="54"/>
      <c r="B7" s="54"/>
      <c r="C7" s="32"/>
      <c r="D7" s="32"/>
      <c r="E7" s="17"/>
      <c r="F7" s="17"/>
      <c r="G7" s="17"/>
      <c r="I7" s="17"/>
    </row>
    <row r="8" spans="1:9">
      <c r="A8" s="54"/>
      <c r="B8" s="54"/>
      <c r="C8" s="32"/>
      <c r="D8" s="32"/>
      <c r="E8" s="17"/>
      <c r="F8" s="57" t="s">
        <v>103</v>
      </c>
      <c r="G8" s="58">
        <v>41478</v>
      </c>
      <c r="I8" s="17"/>
    </row>
    <row r="9" spans="1:9">
      <c r="A9" s="54"/>
      <c r="B9" s="54"/>
      <c r="C9" s="32"/>
      <c r="D9" s="32"/>
      <c r="E9" s="17"/>
      <c r="F9" s="57" t="s">
        <v>102</v>
      </c>
      <c r="G9" s="56" t="s">
        <v>110</v>
      </c>
      <c r="I9" s="55"/>
    </row>
    <row r="10" spans="1:9">
      <c r="A10" s="17"/>
      <c r="B10" s="17"/>
      <c r="C10" s="17"/>
      <c r="D10" s="17"/>
      <c r="E10" s="17"/>
      <c r="F10" s="17"/>
      <c r="G10" s="17"/>
      <c r="H10" s="17"/>
    </row>
    <row r="11" spans="1:9" ht="19.5">
      <c r="A11" s="63" t="s">
        <v>101</v>
      </c>
      <c r="B11" s="64"/>
      <c r="C11" s="64"/>
      <c r="D11" s="64"/>
      <c r="E11" s="64"/>
      <c r="F11" s="64"/>
      <c r="G11" s="64"/>
      <c r="H11" s="64"/>
    </row>
    <row r="12" spans="1:9">
      <c r="A12" s="54" t="s">
        <v>100</v>
      </c>
      <c r="B12" s="32"/>
      <c r="C12" s="52"/>
      <c r="D12" s="52"/>
      <c r="E12" s="52"/>
      <c r="F12" s="52"/>
      <c r="G12" s="51"/>
      <c r="H12" s="51"/>
    </row>
    <row r="13" spans="1:9">
      <c r="A13" s="54" t="s">
        <v>99</v>
      </c>
      <c r="B13" s="54" t="s">
        <v>98</v>
      </c>
      <c r="C13" s="52"/>
      <c r="D13" s="52"/>
      <c r="E13" s="52"/>
      <c r="F13" s="52"/>
      <c r="G13" s="51"/>
      <c r="H13" s="51"/>
    </row>
    <row r="14" spans="1:9">
      <c r="A14" s="54"/>
      <c r="B14" s="54" t="s">
        <v>97</v>
      </c>
      <c r="C14" s="52"/>
      <c r="D14" s="52"/>
      <c r="E14" s="52"/>
      <c r="F14" s="52"/>
      <c r="G14" s="51"/>
      <c r="H14" s="51"/>
    </row>
    <row r="15" spans="1:9">
      <c r="A15" s="54"/>
      <c r="B15" s="54"/>
      <c r="C15" s="52"/>
      <c r="D15" s="52"/>
      <c r="E15" s="52"/>
      <c r="F15" s="52"/>
      <c r="G15" s="51"/>
      <c r="H15" s="51"/>
    </row>
    <row r="16" spans="1:9" ht="22.5">
      <c r="A16" s="61" t="s">
        <v>111</v>
      </c>
      <c r="B16" s="62"/>
      <c r="C16" s="62"/>
      <c r="D16" s="62"/>
      <c r="E16" s="62"/>
      <c r="F16" s="62"/>
      <c r="G16" s="62"/>
      <c r="H16" s="62"/>
    </row>
    <row r="17" spans="1:11" ht="18">
      <c r="A17" s="53"/>
      <c r="B17" s="52"/>
      <c r="C17" s="52"/>
      <c r="D17" s="52"/>
      <c r="E17" s="52"/>
      <c r="F17" s="52"/>
      <c r="G17" s="51"/>
      <c r="H17" s="51"/>
    </row>
    <row r="18" spans="1:11">
      <c r="A18" s="17"/>
      <c r="B18" s="17"/>
      <c r="C18" s="17"/>
      <c r="D18" s="17"/>
      <c r="E18" s="17"/>
      <c r="F18" s="17"/>
      <c r="G18" s="17"/>
      <c r="H18" s="17"/>
    </row>
    <row r="19" spans="1:11">
      <c r="A19" s="50"/>
      <c r="B19" s="49"/>
      <c r="C19" s="49"/>
      <c r="D19" s="49"/>
      <c r="E19" s="49"/>
      <c r="F19" s="49"/>
      <c r="G19" s="49"/>
      <c r="H19" s="48"/>
    </row>
    <row r="20" spans="1:11">
      <c r="A20" s="28"/>
      <c r="B20" s="17"/>
      <c r="C20" s="47" t="s">
        <v>96</v>
      </c>
      <c r="D20" s="17"/>
      <c r="E20" s="17"/>
      <c r="F20" s="17"/>
      <c r="G20" s="46">
        <f>'Physical Sales'!V62</f>
        <v>60221.53</v>
      </c>
      <c r="H20" s="25"/>
    </row>
    <row r="21" spans="1:11">
      <c r="A21" s="28"/>
      <c r="B21" s="17"/>
      <c r="C21" s="47" t="s">
        <v>95</v>
      </c>
      <c r="D21" s="47"/>
      <c r="E21" s="32"/>
      <c r="F21" s="17"/>
      <c r="G21" s="46" t="e">
        <f>#REF!+#REF!</f>
        <v>#REF!</v>
      </c>
      <c r="H21" s="25"/>
    </row>
    <row r="22" spans="1:11">
      <c r="A22" s="28"/>
      <c r="B22" s="17"/>
      <c r="C22" s="47"/>
      <c r="D22" s="47"/>
      <c r="E22" s="32"/>
      <c r="F22" s="17"/>
      <c r="G22" s="46"/>
      <c r="H22" s="25"/>
    </row>
    <row r="23" spans="1:11">
      <c r="A23" s="28"/>
      <c r="B23" s="17"/>
      <c r="C23" s="32" t="s">
        <v>94</v>
      </c>
      <c r="D23" s="32"/>
      <c r="E23" s="32"/>
      <c r="F23" s="32"/>
      <c r="G23" s="38"/>
      <c r="H23" s="25"/>
    </row>
    <row r="24" spans="1:11">
      <c r="A24" s="28"/>
      <c r="B24" s="17"/>
      <c r="C24" s="32"/>
      <c r="D24" s="32"/>
      <c r="E24" s="32"/>
      <c r="F24" s="39"/>
      <c r="G24" s="38"/>
      <c r="H24" s="25"/>
    </row>
    <row r="25" spans="1:11">
      <c r="A25" s="28"/>
      <c r="B25" s="17"/>
      <c r="C25" s="32" t="s">
        <v>93</v>
      </c>
      <c r="D25" s="32"/>
      <c r="E25" s="32"/>
      <c r="F25" s="39"/>
      <c r="G25" s="38" t="e">
        <f>-'Physical Sales'!AB62-#REF!</f>
        <v>#REF!</v>
      </c>
      <c r="H25" s="45"/>
      <c r="K25" s="44"/>
    </row>
    <row r="26" spans="1:11">
      <c r="A26" s="28"/>
      <c r="B26" s="17"/>
      <c r="C26" s="32"/>
      <c r="D26" s="32"/>
      <c r="E26" s="43"/>
      <c r="F26" s="39"/>
      <c r="G26" s="38"/>
      <c r="H26" s="25"/>
    </row>
    <row r="27" spans="1:11">
      <c r="A27" s="28"/>
      <c r="B27" s="17"/>
      <c r="C27" s="32" t="s">
        <v>92</v>
      </c>
      <c r="D27" s="32"/>
      <c r="E27" s="32"/>
      <c r="F27" s="41"/>
      <c r="G27" s="38">
        <f>-'Physical Sales'!Z62</f>
        <v>-928.04414999999995</v>
      </c>
      <c r="H27" s="25"/>
    </row>
    <row r="28" spans="1:11">
      <c r="A28" s="28"/>
      <c r="B28" s="17"/>
      <c r="C28" s="32"/>
      <c r="D28" s="32"/>
      <c r="E28" s="32"/>
      <c r="F28" s="39"/>
      <c r="G28" s="38"/>
      <c r="H28" s="25"/>
    </row>
    <row r="29" spans="1:11" ht="15.75">
      <c r="A29" s="28"/>
      <c r="B29" s="17"/>
      <c r="C29" s="32" t="s">
        <v>91</v>
      </c>
      <c r="D29" s="32"/>
      <c r="E29" s="32"/>
      <c r="F29" s="39"/>
      <c r="G29" s="38" t="e">
        <f>-#REF!</f>
        <v>#REF!</v>
      </c>
      <c r="H29" s="25"/>
      <c r="I29" s="42"/>
    </row>
    <row r="30" spans="1:11">
      <c r="A30" s="28"/>
      <c r="B30" s="17"/>
      <c r="C30" s="32"/>
      <c r="D30" s="32"/>
      <c r="E30" s="32"/>
      <c r="F30" s="39"/>
      <c r="G30" s="38"/>
      <c r="H30" s="25"/>
    </row>
    <row r="31" spans="1:11">
      <c r="A31" s="28"/>
      <c r="B31" s="17"/>
      <c r="C31" s="32" t="s">
        <v>90</v>
      </c>
      <c r="D31" s="32"/>
      <c r="E31" s="32"/>
      <c r="F31" s="39"/>
      <c r="G31" s="38">
        <f>-'Physical Sales'!X62</f>
        <v>-8962.6530000000002</v>
      </c>
      <c r="H31" s="25"/>
    </row>
    <row r="32" spans="1:11">
      <c r="A32" s="28"/>
      <c r="B32" s="17"/>
      <c r="C32" s="32"/>
      <c r="D32" s="32"/>
      <c r="E32" s="32"/>
      <c r="F32" s="39"/>
      <c r="G32" s="38"/>
      <c r="H32" s="25"/>
    </row>
    <row r="33" spans="1:15">
      <c r="A33" s="28"/>
      <c r="B33" s="17"/>
      <c r="C33" s="32" t="s">
        <v>80</v>
      </c>
      <c r="D33" s="32"/>
      <c r="E33" s="32"/>
      <c r="F33" s="41"/>
      <c r="G33" s="38" t="e">
        <f>-#REF!*0.5</f>
        <v>#REF!</v>
      </c>
      <c r="H33" s="25"/>
    </row>
    <row r="34" spans="1:15">
      <c r="A34" s="28"/>
      <c r="B34" s="17"/>
      <c r="C34" s="32"/>
      <c r="D34" s="32"/>
      <c r="E34" s="32"/>
      <c r="F34" s="41"/>
      <c r="G34" s="38"/>
      <c r="H34" s="25"/>
    </row>
    <row r="35" spans="1:15">
      <c r="A35" s="28"/>
      <c r="B35" s="17"/>
      <c r="C35" s="32"/>
      <c r="D35" s="32"/>
      <c r="E35" s="40"/>
      <c r="F35" s="39"/>
      <c r="G35" s="38"/>
      <c r="H35" s="25"/>
    </row>
    <row r="36" spans="1:15">
      <c r="A36" s="28"/>
      <c r="B36" s="17"/>
      <c r="C36" s="32" t="s">
        <v>89</v>
      </c>
      <c r="D36" s="32"/>
      <c r="E36" s="32"/>
      <c r="F36" s="39"/>
      <c r="G36" s="33" t="e">
        <f>SUM(G20:G35)</f>
        <v>#REF!</v>
      </c>
      <c r="H36" s="25" t="s">
        <v>82</v>
      </c>
    </row>
    <row r="37" spans="1:15">
      <c r="A37" s="28"/>
      <c r="B37" s="17"/>
      <c r="C37" s="32"/>
      <c r="D37" s="32"/>
      <c r="E37" s="32"/>
      <c r="F37" s="39"/>
      <c r="G37" s="38"/>
      <c r="H37" s="25"/>
    </row>
    <row r="38" spans="1:15">
      <c r="A38" s="28"/>
      <c r="B38" s="17"/>
      <c r="C38" s="32" t="s">
        <v>88</v>
      </c>
      <c r="D38" s="32"/>
      <c r="E38" s="32"/>
      <c r="F38" s="32"/>
      <c r="G38" s="36">
        <f>IF(G20&gt;0,-0.25*G20,0)</f>
        <v>-15055.3825</v>
      </c>
      <c r="H38" s="25"/>
    </row>
    <row r="39" spans="1:15">
      <c r="A39" s="28"/>
      <c r="B39" s="17"/>
      <c r="C39" s="32" t="s">
        <v>87</v>
      </c>
      <c r="D39" s="32"/>
      <c r="E39" s="32"/>
      <c r="F39" s="37"/>
      <c r="G39" s="36">
        <v>10266.32</v>
      </c>
      <c r="H39" s="25"/>
    </row>
    <row r="40" spans="1:15">
      <c r="A40" s="28"/>
      <c r="B40" s="17"/>
      <c r="C40" s="17"/>
      <c r="D40" s="32"/>
      <c r="E40" s="32"/>
      <c r="F40" s="37"/>
      <c r="G40" s="36"/>
      <c r="H40" s="25"/>
      <c r="O40" s="35" t="s">
        <v>82</v>
      </c>
    </row>
    <row r="41" spans="1:15">
      <c r="A41" s="28"/>
      <c r="B41" s="17"/>
      <c r="C41" s="34" t="s">
        <v>86</v>
      </c>
      <c r="D41" s="32"/>
      <c r="E41" s="32"/>
      <c r="F41" s="32"/>
      <c r="G41" s="33" t="e">
        <f>SUM(G36:G40)</f>
        <v>#REF!</v>
      </c>
      <c r="H41" s="25"/>
    </row>
    <row r="42" spans="1:15">
      <c r="A42" s="28"/>
      <c r="B42" s="17"/>
      <c r="D42" s="32"/>
      <c r="E42" s="32"/>
      <c r="F42" s="31"/>
      <c r="H42" s="25"/>
    </row>
    <row r="43" spans="1:15">
      <c r="A43" s="28"/>
      <c r="B43" s="17"/>
      <c r="G43" s="30"/>
      <c r="H43" s="25"/>
      <c r="J43" s="29"/>
    </row>
    <row r="44" spans="1:15">
      <c r="A44" s="28"/>
      <c r="B44" s="17"/>
      <c r="C44" s="17"/>
      <c r="D44" s="17"/>
      <c r="E44" s="17"/>
      <c r="F44" s="27"/>
      <c r="G44" s="26"/>
      <c r="H44" s="25"/>
    </row>
    <row r="45" spans="1:15">
      <c r="A45" s="24" t="s">
        <v>85</v>
      </c>
      <c r="H45" s="22"/>
    </row>
    <row r="46" spans="1:15">
      <c r="A46" s="24" t="s">
        <v>84</v>
      </c>
      <c r="H46" s="22"/>
    </row>
    <row r="47" spans="1:15">
      <c r="A47" s="24" t="s">
        <v>83</v>
      </c>
      <c r="H47" s="22"/>
    </row>
    <row r="48" spans="1:15">
      <c r="A48" s="23"/>
      <c r="H48" s="22"/>
    </row>
    <row r="49" spans="1:8">
      <c r="A49" s="21"/>
      <c r="B49" s="20" t="s">
        <v>82</v>
      </c>
      <c r="C49" s="20" t="s">
        <v>82</v>
      </c>
      <c r="D49" s="20"/>
      <c r="E49" s="20"/>
      <c r="F49" s="20"/>
      <c r="G49" s="19"/>
      <c r="H49" s="18"/>
    </row>
    <row r="50" spans="1:8">
      <c r="A50" s="17"/>
    </row>
    <row r="52" spans="1:8">
      <c r="A52" s="16"/>
    </row>
  </sheetData>
  <mergeCells count="2">
    <mergeCell ref="A16:H16"/>
    <mergeCell ref="A11:H11"/>
  </mergeCells>
  <pageMargins left="0.74803149606299213" right="0.74803149606299213" top="0.98425196850393704" bottom="0.98425196850393704" header="0.51181102362204722" footer="0.51181102362204722"/>
  <pageSetup paperSize="9" scale="71" orientation="portrait" horizontalDpi="4294967292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B63"/>
  <sheetViews>
    <sheetView tabSelected="1" topLeftCell="K1" workbookViewId="0">
      <selection activeCell="R11" sqref="R11"/>
    </sheetView>
  </sheetViews>
  <sheetFormatPr defaultRowHeight="12.75"/>
  <cols>
    <col min="1" max="1" width="0.85546875" customWidth="1"/>
    <col min="2" max="2" width="9.140625" customWidth="1"/>
    <col min="3" max="3" width="14.5703125" customWidth="1"/>
    <col min="4" max="4" width="32.7109375" customWidth="1"/>
    <col min="5" max="5" width="13.7109375" customWidth="1"/>
    <col min="6" max="6" width="60.42578125" customWidth="1"/>
    <col min="7" max="7" width="9.85546875" customWidth="1"/>
    <col min="8" max="8" width="16.28515625" customWidth="1"/>
    <col min="9" max="10" width="8.42578125" customWidth="1"/>
    <col min="11" max="11" width="10.7109375" customWidth="1"/>
    <col min="12" max="12" width="10.85546875" customWidth="1"/>
    <col min="13" max="14" width="10.5703125" customWidth="1"/>
    <col min="15" max="15" width="10.7109375" customWidth="1"/>
    <col min="16" max="16" width="9.7109375" customWidth="1"/>
    <col min="17" max="17" width="9.140625" customWidth="1"/>
    <col min="18" max="18" width="11.28515625" customWidth="1"/>
    <col min="19" max="19" width="10" customWidth="1"/>
    <col min="20" max="20" width="10.42578125" customWidth="1"/>
    <col min="21" max="21" width="10.140625" customWidth="1"/>
    <col min="22" max="22" width="10.85546875" customWidth="1"/>
    <col min="23" max="24" width="11" customWidth="1"/>
    <col min="25" max="26" width="10.7109375" customWidth="1"/>
    <col min="27" max="27" width="11.5703125" customWidth="1"/>
    <col min="28" max="28" width="12.140625" customWidth="1"/>
    <col min="29" max="29" width="4.7109375" customWidth="1"/>
  </cols>
  <sheetData>
    <row r="1" spans="2:28" s="1" customFormat="1" ht="52.35" customHeight="1"/>
    <row r="2" spans="2:28" s="1" customFormat="1" ht="35.1" customHeight="1">
      <c r="B2" s="2" t="s">
        <v>0</v>
      </c>
      <c r="C2" s="65" t="s">
        <v>1</v>
      </c>
      <c r="D2" s="65"/>
    </row>
    <row r="3" spans="2:28" s="1" customFormat="1" ht="14.85" customHeight="1">
      <c r="B3" s="3">
        <v>4943</v>
      </c>
      <c r="C3" s="66" t="s">
        <v>2</v>
      </c>
      <c r="D3" s="66"/>
    </row>
    <row r="4" spans="2:28" s="1" customFormat="1" ht="22.9" customHeight="1"/>
    <row r="5" spans="2:28" s="1" customFormat="1" ht="52.35" customHeight="1">
      <c r="B5" s="2" t="s">
        <v>3</v>
      </c>
      <c r="C5" s="2" t="s">
        <v>4</v>
      </c>
      <c r="D5" s="65" t="s">
        <v>5</v>
      </c>
      <c r="E5" s="65"/>
      <c r="F5" s="2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13</v>
      </c>
      <c r="R5" s="5" t="s">
        <v>17</v>
      </c>
      <c r="S5" s="5" t="s">
        <v>18</v>
      </c>
      <c r="T5" s="5" t="s">
        <v>19</v>
      </c>
      <c r="U5" s="5" t="s">
        <v>20</v>
      </c>
      <c r="V5" s="5" t="s">
        <v>21</v>
      </c>
      <c r="W5" s="5" t="s">
        <v>22</v>
      </c>
      <c r="X5" s="5" t="s">
        <v>23</v>
      </c>
      <c r="Y5" s="5" t="s">
        <v>24</v>
      </c>
      <c r="Z5" s="5" t="s">
        <v>25</v>
      </c>
      <c r="AA5" s="5" t="s">
        <v>26</v>
      </c>
      <c r="AB5" s="5" t="s">
        <v>27</v>
      </c>
    </row>
    <row r="6" spans="2:28" s="1" customFormat="1" ht="14.85" customHeight="1">
      <c r="B6" s="3">
        <v>201304</v>
      </c>
      <c r="C6" s="4" t="s">
        <v>28</v>
      </c>
      <c r="D6" s="66" t="s">
        <v>29</v>
      </c>
      <c r="E6" s="66"/>
      <c r="F6" s="4" t="s">
        <v>30</v>
      </c>
      <c r="G6" s="4" t="s">
        <v>31</v>
      </c>
      <c r="H6" s="4" t="s">
        <v>32</v>
      </c>
      <c r="I6" s="6">
        <v>11</v>
      </c>
      <c r="J6" s="6">
        <v>11.2</v>
      </c>
      <c r="K6" s="7">
        <v>2</v>
      </c>
      <c r="L6" s="7">
        <v>0</v>
      </c>
      <c r="M6" s="7">
        <v>2</v>
      </c>
      <c r="N6" s="7">
        <v>0</v>
      </c>
      <c r="O6" s="7">
        <v>0</v>
      </c>
      <c r="P6" s="7">
        <v>2</v>
      </c>
      <c r="Q6" s="7">
        <v>2</v>
      </c>
      <c r="R6" s="6">
        <v>24</v>
      </c>
      <c r="S6" s="6">
        <v>2.7</v>
      </c>
      <c r="T6" s="6">
        <v>0</v>
      </c>
      <c r="U6" s="6">
        <v>0</v>
      </c>
      <c r="V6" s="6">
        <v>21.3</v>
      </c>
      <c r="W6" s="8">
        <v>8.6999999999999994E-2</v>
      </c>
      <c r="X6" s="9">
        <v>1.9488000000000001</v>
      </c>
      <c r="Y6" s="8">
        <v>5.5E-2</v>
      </c>
      <c r="Z6" s="6">
        <v>0</v>
      </c>
      <c r="AA6" s="8">
        <v>0.2</v>
      </c>
      <c r="AB6" s="6">
        <v>4.26</v>
      </c>
    </row>
    <row r="7" spans="2:28" s="1" customFormat="1" ht="14.85" customHeight="1">
      <c r="B7" s="3">
        <v>201304</v>
      </c>
      <c r="C7" s="4" t="s">
        <v>33</v>
      </c>
      <c r="D7" s="66" t="s">
        <v>34</v>
      </c>
      <c r="E7" s="66"/>
      <c r="F7" s="4" t="s">
        <v>35</v>
      </c>
      <c r="G7" s="4" t="s">
        <v>31</v>
      </c>
      <c r="H7" s="4" t="s">
        <v>32</v>
      </c>
      <c r="I7" s="6">
        <v>9</v>
      </c>
      <c r="J7" s="6">
        <v>9.1999999999999993</v>
      </c>
      <c r="K7" s="7">
        <v>39</v>
      </c>
      <c r="L7" s="7">
        <v>0</v>
      </c>
      <c r="M7" s="7">
        <v>39</v>
      </c>
      <c r="N7" s="7">
        <v>1</v>
      </c>
      <c r="O7" s="7">
        <v>0</v>
      </c>
      <c r="P7" s="7">
        <v>38</v>
      </c>
      <c r="Q7" s="7">
        <v>39</v>
      </c>
      <c r="R7" s="6">
        <v>351</v>
      </c>
      <c r="S7" s="6">
        <v>6.62</v>
      </c>
      <c r="T7" s="6">
        <v>0</v>
      </c>
      <c r="U7" s="6">
        <v>0</v>
      </c>
      <c r="V7" s="6">
        <v>344.38</v>
      </c>
      <c r="W7" s="8">
        <v>8.6999999999999994E-2</v>
      </c>
      <c r="X7" s="9">
        <v>31.215599999999998</v>
      </c>
      <c r="Y7" s="8">
        <v>5.5E-2</v>
      </c>
      <c r="Z7" s="6">
        <v>0</v>
      </c>
      <c r="AA7" s="8">
        <v>0.2</v>
      </c>
      <c r="AB7" s="6">
        <v>68.876000000000005</v>
      </c>
    </row>
    <row r="8" spans="2:28" s="1" customFormat="1" ht="14.85" customHeight="1">
      <c r="B8" s="3">
        <v>201304</v>
      </c>
      <c r="C8" s="4" t="s">
        <v>36</v>
      </c>
      <c r="D8" s="66" t="s">
        <v>34</v>
      </c>
      <c r="E8" s="66"/>
      <c r="F8" s="4" t="s">
        <v>37</v>
      </c>
      <c r="G8" s="4" t="s">
        <v>31</v>
      </c>
      <c r="H8" s="4" t="s">
        <v>32</v>
      </c>
      <c r="I8" s="6">
        <v>9</v>
      </c>
      <c r="J8" s="6">
        <v>9.1999999999999993</v>
      </c>
      <c r="K8" s="7">
        <v>31</v>
      </c>
      <c r="L8" s="7">
        <v>0</v>
      </c>
      <c r="M8" s="7">
        <v>31</v>
      </c>
      <c r="N8" s="7">
        <v>1</v>
      </c>
      <c r="O8" s="7">
        <v>0</v>
      </c>
      <c r="P8" s="7">
        <v>30</v>
      </c>
      <c r="Q8" s="7">
        <v>31</v>
      </c>
      <c r="R8" s="6">
        <v>279</v>
      </c>
      <c r="S8" s="6">
        <v>5.94</v>
      </c>
      <c r="T8" s="6">
        <v>0</v>
      </c>
      <c r="U8" s="6">
        <v>0</v>
      </c>
      <c r="V8" s="6">
        <v>273.06</v>
      </c>
      <c r="W8" s="8">
        <v>8.6999999999999994E-2</v>
      </c>
      <c r="X8" s="9">
        <v>24.8124</v>
      </c>
      <c r="Y8" s="8">
        <v>5.5E-2</v>
      </c>
      <c r="Z8" s="6">
        <v>0</v>
      </c>
      <c r="AA8" s="8">
        <v>0.2</v>
      </c>
      <c r="AB8" s="6">
        <v>54.612000000000002</v>
      </c>
    </row>
    <row r="9" spans="2:28" s="1" customFormat="1" ht="14.85" customHeight="1">
      <c r="B9" s="3">
        <v>201304</v>
      </c>
      <c r="C9" s="4" t="s">
        <v>38</v>
      </c>
      <c r="D9" s="66" t="s">
        <v>34</v>
      </c>
      <c r="E9" s="66"/>
      <c r="F9" s="4" t="s">
        <v>39</v>
      </c>
      <c r="G9" s="4" t="s">
        <v>31</v>
      </c>
      <c r="H9" s="4" t="s">
        <v>32</v>
      </c>
      <c r="I9" s="6">
        <v>9</v>
      </c>
      <c r="J9" s="6">
        <v>9.1999999999999993</v>
      </c>
      <c r="K9" s="7">
        <v>32</v>
      </c>
      <c r="L9" s="7">
        <v>0</v>
      </c>
      <c r="M9" s="7">
        <v>32</v>
      </c>
      <c r="N9" s="7">
        <v>2</v>
      </c>
      <c r="O9" s="7">
        <v>0</v>
      </c>
      <c r="P9" s="7">
        <v>30</v>
      </c>
      <c r="Q9" s="7">
        <v>32</v>
      </c>
      <c r="R9" s="6">
        <v>288</v>
      </c>
      <c r="S9" s="6">
        <v>13.86</v>
      </c>
      <c r="T9" s="6">
        <v>0</v>
      </c>
      <c r="U9" s="6">
        <v>0</v>
      </c>
      <c r="V9" s="6">
        <v>274.14</v>
      </c>
      <c r="W9" s="8">
        <v>8.6999999999999994E-2</v>
      </c>
      <c r="X9" s="9">
        <v>25.6128</v>
      </c>
      <c r="Y9" s="8">
        <v>5.5E-2</v>
      </c>
      <c r="Z9" s="6">
        <v>0</v>
      </c>
      <c r="AA9" s="8">
        <v>0.2</v>
      </c>
      <c r="AB9" s="6">
        <v>54.828000000000003</v>
      </c>
    </row>
    <row r="10" spans="2:28" s="1" customFormat="1" ht="14.85" customHeight="1">
      <c r="B10" s="3">
        <v>201304</v>
      </c>
      <c r="C10" s="4" t="s">
        <v>40</v>
      </c>
      <c r="D10" s="66" t="s">
        <v>34</v>
      </c>
      <c r="E10" s="66"/>
      <c r="F10" s="4" t="s">
        <v>41</v>
      </c>
      <c r="G10" s="4" t="s">
        <v>31</v>
      </c>
      <c r="H10" s="4" t="s">
        <v>32</v>
      </c>
      <c r="I10" s="6">
        <v>9</v>
      </c>
      <c r="J10" s="6">
        <v>9.1999999999999993</v>
      </c>
      <c r="K10" s="7">
        <v>53</v>
      </c>
      <c r="L10" s="7">
        <v>0</v>
      </c>
      <c r="M10" s="7">
        <v>53</v>
      </c>
      <c r="N10" s="7">
        <v>1</v>
      </c>
      <c r="O10" s="7">
        <v>0</v>
      </c>
      <c r="P10" s="7">
        <v>52</v>
      </c>
      <c r="Q10" s="7">
        <v>53</v>
      </c>
      <c r="R10" s="6">
        <v>477</v>
      </c>
      <c r="S10" s="6">
        <v>12.99</v>
      </c>
      <c r="T10" s="6">
        <v>0</v>
      </c>
      <c r="U10" s="6">
        <v>0</v>
      </c>
      <c r="V10" s="6">
        <v>464.01</v>
      </c>
      <c r="W10" s="8">
        <v>8.6999999999999994E-2</v>
      </c>
      <c r="X10" s="9">
        <v>42.421199999999999</v>
      </c>
      <c r="Y10" s="8">
        <v>5.5E-2</v>
      </c>
      <c r="Z10" s="6">
        <v>0</v>
      </c>
      <c r="AA10" s="8">
        <v>0.2</v>
      </c>
      <c r="AB10" s="6">
        <v>92.802000000000007</v>
      </c>
    </row>
    <row r="11" spans="2:28" s="1" customFormat="1" ht="14.85" customHeight="1">
      <c r="B11" s="3">
        <v>201304</v>
      </c>
      <c r="C11" s="4" t="s">
        <v>42</v>
      </c>
      <c r="D11" s="66" t="s">
        <v>34</v>
      </c>
      <c r="E11" s="66"/>
      <c r="F11" s="4" t="s">
        <v>43</v>
      </c>
      <c r="G11" s="4" t="s">
        <v>31</v>
      </c>
      <c r="H11" s="4" t="s">
        <v>32</v>
      </c>
      <c r="I11" s="6">
        <v>9</v>
      </c>
      <c r="J11" s="6">
        <v>9.1999999999999993</v>
      </c>
      <c r="K11" s="7">
        <v>244</v>
      </c>
      <c r="L11" s="7">
        <v>1</v>
      </c>
      <c r="M11" s="7">
        <v>243</v>
      </c>
      <c r="N11" s="7">
        <v>70</v>
      </c>
      <c r="O11" s="7">
        <v>0</v>
      </c>
      <c r="P11" s="7">
        <v>173</v>
      </c>
      <c r="Q11" s="7">
        <v>243</v>
      </c>
      <c r="R11" s="6">
        <v>2196</v>
      </c>
      <c r="S11" s="6">
        <v>629.77</v>
      </c>
      <c r="T11" s="6">
        <v>9</v>
      </c>
      <c r="U11" s="6">
        <v>4.5999999999999996</v>
      </c>
      <c r="V11" s="6">
        <v>1561.63</v>
      </c>
      <c r="W11" s="8">
        <v>8.6999999999999994E-2</v>
      </c>
      <c r="X11" s="9">
        <v>194.49719999999999</v>
      </c>
      <c r="Y11" s="8">
        <v>5.5E-2</v>
      </c>
      <c r="Z11" s="6">
        <v>0.253</v>
      </c>
      <c r="AA11" s="8">
        <v>0.2</v>
      </c>
      <c r="AB11" s="6">
        <v>313.24599999999998</v>
      </c>
    </row>
    <row r="12" spans="2:28" s="1" customFormat="1" ht="14.85" customHeight="1">
      <c r="B12" s="3">
        <v>201304</v>
      </c>
      <c r="C12" s="4" t="s">
        <v>44</v>
      </c>
      <c r="D12" s="66" t="s">
        <v>34</v>
      </c>
      <c r="E12" s="66"/>
      <c r="F12" s="4" t="s">
        <v>34</v>
      </c>
      <c r="G12" s="4" t="s">
        <v>31</v>
      </c>
      <c r="H12" s="4" t="s">
        <v>32</v>
      </c>
      <c r="I12" s="6">
        <v>9</v>
      </c>
      <c r="J12" s="6">
        <v>9.1999999999999993</v>
      </c>
      <c r="K12" s="7">
        <v>21</v>
      </c>
      <c r="L12" s="7">
        <v>0</v>
      </c>
      <c r="M12" s="7">
        <v>21</v>
      </c>
      <c r="N12" s="7">
        <v>0</v>
      </c>
      <c r="O12" s="7">
        <v>0</v>
      </c>
      <c r="P12" s="7">
        <v>21</v>
      </c>
      <c r="Q12" s="7">
        <v>21</v>
      </c>
      <c r="R12" s="6">
        <v>189</v>
      </c>
      <c r="S12" s="6">
        <v>2.97</v>
      </c>
      <c r="T12" s="6">
        <v>0</v>
      </c>
      <c r="U12" s="6">
        <v>0</v>
      </c>
      <c r="V12" s="6">
        <v>186.03</v>
      </c>
      <c r="W12" s="8">
        <v>8.6999999999999994E-2</v>
      </c>
      <c r="X12" s="9">
        <v>16.808399999999999</v>
      </c>
      <c r="Y12" s="8">
        <v>5.5E-2</v>
      </c>
      <c r="Z12" s="6">
        <v>0</v>
      </c>
      <c r="AA12" s="8">
        <v>0.2</v>
      </c>
      <c r="AB12" s="6">
        <v>37.206000000000003</v>
      </c>
    </row>
    <row r="13" spans="2:28" s="1" customFormat="1" ht="14.85" customHeight="1">
      <c r="B13" s="3">
        <v>201304</v>
      </c>
      <c r="C13" s="4" t="s">
        <v>45</v>
      </c>
      <c r="D13" s="66" t="s">
        <v>34</v>
      </c>
      <c r="E13" s="66"/>
      <c r="F13" s="4" t="s">
        <v>46</v>
      </c>
      <c r="G13" s="4" t="s">
        <v>31</v>
      </c>
      <c r="H13" s="4" t="s">
        <v>32</v>
      </c>
      <c r="I13" s="6">
        <v>9</v>
      </c>
      <c r="J13" s="6">
        <v>9.1999999999999993</v>
      </c>
      <c r="K13" s="7">
        <v>20</v>
      </c>
      <c r="L13" s="7">
        <v>0</v>
      </c>
      <c r="M13" s="7">
        <v>20</v>
      </c>
      <c r="N13" s="7">
        <v>1</v>
      </c>
      <c r="O13" s="7">
        <v>0</v>
      </c>
      <c r="P13" s="7">
        <v>19</v>
      </c>
      <c r="Q13" s="7">
        <v>20</v>
      </c>
      <c r="R13" s="6">
        <v>180</v>
      </c>
      <c r="S13" s="6">
        <v>5.94</v>
      </c>
      <c r="T13" s="6">
        <v>0</v>
      </c>
      <c r="U13" s="6">
        <v>0</v>
      </c>
      <c r="V13" s="6">
        <v>174.06</v>
      </c>
      <c r="W13" s="8">
        <v>8.6999999999999994E-2</v>
      </c>
      <c r="X13" s="9">
        <v>16.007999999999999</v>
      </c>
      <c r="Y13" s="8">
        <v>5.5E-2</v>
      </c>
      <c r="Z13" s="6">
        <v>0</v>
      </c>
      <c r="AA13" s="8">
        <v>0.2</v>
      </c>
      <c r="AB13" s="6">
        <v>34.811999999999998</v>
      </c>
    </row>
    <row r="14" spans="2:28" s="1" customFormat="1" ht="14.85" customHeight="1">
      <c r="B14" s="3">
        <v>201304</v>
      </c>
      <c r="C14" s="4" t="s">
        <v>47</v>
      </c>
      <c r="D14" s="66" t="s">
        <v>34</v>
      </c>
      <c r="E14" s="66"/>
      <c r="F14" s="4" t="s">
        <v>48</v>
      </c>
      <c r="G14" s="4" t="s">
        <v>31</v>
      </c>
      <c r="H14" s="4" t="s">
        <v>32</v>
      </c>
      <c r="I14" s="6">
        <v>9</v>
      </c>
      <c r="J14" s="6">
        <v>9.1999999999999993</v>
      </c>
      <c r="K14" s="7">
        <v>26</v>
      </c>
      <c r="L14" s="7">
        <v>0</v>
      </c>
      <c r="M14" s="7">
        <v>26</v>
      </c>
      <c r="N14" s="7">
        <v>3</v>
      </c>
      <c r="O14" s="7">
        <v>0</v>
      </c>
      <c r="P14" s="7">
        <v>23</v>
      </c>
      <c r="Q14" s="7">
        <v>26</v>
      </c>
      <c r="R14" s="6">
        <v>286</v>
      </c>
      <c r="S14" s="6">
        <v>33.42</v>
      </c>
      <c r="T14" s="6">
        <v>0</v>
      </c>
      <c r="U14" s="6">
        <v>0</v>
      </c>
      <c r="V14" s="6">
        <v>252.58</v>
      </c>
      <c r="W14" s="8">
        <v>8.6999999999999994E-2</v>
      </c>
      <c r="X14" s="9">
        <v>20.810400000000001</v>
      </c>
      <c r="Y14" s="8">
        <v>5.5E-2</v>
      </c>
      <c r="Z14" s="6">
        <v>0</v>
      </c>
      <c r="AA14" s="8">
        <v>0.2</v>
      </c>
      <c r="AB14" s="6">
        <v>50.515999999999998</v>
      </c>
    </row>
    <row r="15" spans="2:28" s="1" customFormat="1" ht="14.85" customHeight="1">
      <c r="B15" s="3">
        <v>201304</v>
      </c>
      <c r="C15" s="4" t="s">
        <v>49</v>
      </c>
      <c r="D15" s="66" t="s">
        <v>34</v>
      </c>
      <c r="E15" s="66"/>
      <c r="F15" s="4" t="s">
        <v>50</v>
      </c>
      <c r="G15" s="4" t="s">
        <v>31</v>
      </c>
      <c r="H15" s="4" t="s">
        <v>32</v>
      </c>
      <c r="I15" s="6">
        <v>9</v>
      </c>
      <c r="J15" s="6">
        <v>9.1999999999999993</v>
      </c>
      <c r="K15" s="7">
        <v>15</v>
      </c>
      <c r="L15" s="7">
        <v>0</v>
      </c>
      <c r="M15" s="7">
        <v>15</v>
      </c>
      <c r="N15" s="7">
        <v>0</v>
      </c>
      <c r="O15" s="7">
        <v>0</v>
      </c>
      <c r="P15" s="7">
        <v>15</v>
      </c>
      <c r="Q15" s="7">
        <v>15</v>
      </c>
      <c r="R15" s="6">
        <v>165</v>
      </c>
      <c r="S15" s="6">
        <v>0</v>
      </c>
      <c r="T15" s="6">
        <v>0</v>
      </c>
      <c r="U15" s="6">
        <v>0</v>
      </c>
      <c r="V15" s="6">
        <v>165</v>
      </c>
      <c r="W15" s="8">
        <v>8.6999999999999994E-2</v>
      </c>
      <c r="X15" s="9">
        <v>12.006</v>
      </c>
      <c r="Y15" s="8">
        <v>5.5E-2</v>
      </c>
      <c r="Z15" s="6">
        <v>0</v>
      </c>
      <c r="AA15" s="8">
        <v>0.2</v>
      </c>
      <c r="AB15" s="6">
        <v>33</v>
      </c>
    </row>
    <row r="16" spans="2:28" s="1" customFormat="1" ht="14.85" customHeight="1">
      <c r="B16" s="3">
        <v>201304</v>
      </c>
      <c r="C16" s="4" t="s">
        <v>51</v>
      </c>
      <c r="D16" s="66" t="s">
        <v>34</v>
      </c>
      <c r="E16" s="66"/>
      <c r="F16" s="4" t="s">
        <v>52</v>
      </c>
      <c r="G16" s="4" t="s">
        <v>31</v>
      </c>
      <c r="H16" s="4" t="s">
        <v>53</v>
      </c>
      <c r="I16" s="6">
        <v>9</v>
      </c>
      <c r="J16" s="6">
        <v>9.1999999999999993</v>
      </c>
      <c r="K16" s="7">
        <v>157</v>
      </c>
      <c r="L16" s="7">
        <v>0</v>
      </c>
      <c r="M16" s="7">
        <v>157</v>
      </c>
      <c r="N16" s="7">
        <v>18</v>
      </c>
      <c r="O16" s="7">
        <v>0</v>
      </c>
      <c r="P16" s="7">
        <v>139</v>
      </c>
      <c r="Q16" s="7">
        <v>157</v>
      </c>
      <c r="R16" s="6">
        <v>1727</v>
      </c>
      <c r="S16" s="6">
        <v>201.72</v>
      </c>
      <c r="T16" s="6">
        <v>0</v>
      </c>
      <c r="U16" s="6">
        <v>0</v>
      </c>
      <c r="V16" s="6">
        <v>1525.28</v>
      </c>
      <c r="W16" s="8">
        <v>8.6999999999999994E-2</v>
      </c>
      <c r="X16" s="9">
        <v>125.6628</v>
      </c>
      <c r="Y16" s="8">
        <v>5.5E-2</v>
      </c>
      <c r="Z16" s="6">
        <v>0</v>
      </c>
      <c r="AA16" s="8">
        <v>0.2</v>
      </c>
      <c r="AB16" s="6">
        <v>305.05599999999998</v>
      </c>
    </row>
    <row r="17" spans="2:28" s="1" customFormat="1" ht="14.85" customHeight="1">
      <c r="B17" s="3">
        <v>201304</v>
      </c>
      <c r="C17" s="4" t="s">
        <v>54</v>
      </c>
      <c r="D17" s="66" t="s">
        <v>55</v>
      </c>
      <c r="E17" s="66"/>
      <c r="F17" s="4" t="s">
        <v>56</v>
      </c>
      <c r="G17" s="4" t="s">
        <v>31</v>
      </c>
      <c r="H17" s="4" t="s">
        <v>32</v>
      </c>
      <c r="I17" s="6">
        <v>12</v>
      </c>
      <c r="J17" s="6">
        <v>12.2</v>
      </c>
      <c r="K17" s="7">
        <v>1</v>
      </c>
      <c r="L17" s="7">
        <v>2</v>
      </c>
      <c r="M17" s="7">
        <v>-1</v>
      </c>
      <c r="N17" s="7">
        <v>0</v>
      </c>
      <c r="O17" s="7">
        <v>0</v>
      </c>
      <c r="P17" s="7">
        <v>-1</v>
      </c>
      <c r="Q17" s="7">
        <v>-1</v>
      </c>
      <c r="R17" s="6">
        <v>12</v>
      </c>
      <c r="S17" s="6">
        <v>2.4</v>
      </c>
      <c r="T17" s="6">
        <v>20.399999999999999</v>
      </c>
      <c r="U17" s="6">
        <v>20.399999999999999</v>
      </c>
      <c r="V17" s="6">
        <v>-10.8</v>
      </c>
      <c r="W17" s="8">
        <v>8.6999999999999994E-2</v>
      </c>
      <c r="X17" s="9">
        <v>0</v>
      </c>
      <c r="Y17" s="8">
        <v>5.5E-2</v>
      </c>
      <c r="Z17" s="6">
        <v>1.1220000000000001</v>
      </c>
      <c r="AA17" s="8">
        <v>0.2</v>
      </c>
      <c r="AB17" s="6">
        <v>1.92</v>
      </c>
    </row>
    <row r="18" spans="2:28" s="1" customFormat="1" ht="14.85" customHeight="1">
      <c r="B18" s="3">
        <v>201304</v>
      </c>
      <c r="C18" s="4" t="s">
        <v>57</v>
      </c>
      <c r="D18" s="66" t="s">
        <v>58</v>
      </c>
      <c r="E18" s="66"/>
      <c r="F18" s="4" t="s">
        <v>59</v>
      </c>
      <c r="G18" s="4" t="s">
        <v>31</v>
      </c>
      <c r="H18" s="4" t="s">
        <v>32</v>
      </c>
      <c r="I18" s="6">
        <v>11</v>
      </c>
      <c r="J18" s="6">
        <v>11.2</v>
      </c>
      <c r="K18" s="7">
        <v>38</v>
      </c>
      <c r="L18" s="7">
        <v>0</v>
      </c>
      <c r="M18" s="7">
        <v>38</v>
      </c>
      <c r="N18" s="7">
        <v>7</v>
      </c>
      <c r="O18" s="7">
        <v>0</v>
      </c>
      <c r="P18" s="7">
        <v>31</v>
      </c>
      <c r="Q18" s="7">
        <v>38</v>
      </c>
      <c r="R18" s="6">
        <v>532</v>
      </c>
      <c r="S18" s="6">
        <v>93.1</v>
      </c>
      <c r="T18" s="6">
        <v>0</v>
      </c>
      <c r="U18" s="6">
        <v>0</v>
      </c>
      <c r="V18" s="6">
        <v>438.9</v>
      </c>
      <c r="W18" s="8">
        <v>8.6999999999999994E-2</v>
      </c>
      <c r="X18" s="9">
        <v>37.027200000000001</v>
      </c>
      <c r="Y18" s="8">
        <v>5.5E-2</v>
      </c>
      <c r="Z18" s="6">
        <v>0</v>
      </c>
      <c r="AA18" s="8">
        <v>0.2</v>
      </c>
      <c r="AB18" s="6">
        <v>87.78</v>
      </c>
    </row>
    <row r="19" spans="2:28" s="1" customFormat="1" ht="14.85" customHeight="1">
      <c r="B19" s="3">
        <v>201304</v>
      </c>
      <c r="C19" s="4" t="s">
        <v>60</v>
      </c>
      <c r="D19" s="66" t="s">
        <v>61</v>
      </c>
      <c r="E19" s="66"/>
      <c r="F19" s="4" t="s">
        <v>62</v>
      </c>
      <c r="G19" s="4" t="s">
        <v>31</v>
      </c>
      <c r="H19" s="4" t="s">
        <v>32</v>
      </c>
      <c r="I19" s="6">
        <v>11</v>
      </c>
      <c r="J19" s="6">
        <v>11.2</v>
      </c>
      <c r="K19" s="7">
        <v>2</v>
      </c>
      <c r="L19" s="7">
        <v>6</v>
      </c>
      <c r="M19" s="7">
        <v>-4</v>
      </c>
      <c r="N19" s="7">
        <v>0</v>
      </c>
      <c r="O19" s="7">
        <v>0</v>
      </c>
      <c r="P19" s="7">
        <v>-4</v>
      </c>
      <c r="Q19" s="7">
        <v>-4</v>
      </c>
      <c r="R19" s="6">
        <v>28</v>
      </c>
      <c r="S19" s="6">
        <v>5.6</v>
      </c>
      <c r="T19" s="6">
        <v>70</v>
      </c>
      <c r="U19" s="6">
        <v>70</v>
      </c>
      <c r="V19" s="6">
        <v>-47.6</v>
      </c>
      <c r="W19" s="8">
        <v>8.6999999999999994E-2</v>
      </c>
      <c r="X19" s="9">
        <v>0</v>
      </c>
      <c r="Y19" s="8">
        <v>5.5E-2</v>
      </c>
      <c r="Z19" s="6">
        <v>3.85</v>
      </c>
      <c r="AA19" s="8">
        <v>0.2</v>
      </c>
      <c r="AB19" s="6">
        <v>4.4800000000000004</v>
      </c>
    </row>
    <row r="20" spans="2:28" s="1" customFormat="1" ht="14.85" customHeight="1">
      <c r="B20" s="3">
        <v>201304</v>
      </c>
      <c r="C20" s="4" t="s">
        <v>63</v>
      </c>
      <c r="D20" s="66" t="s">
        <v>61</v>
      </c>
      <c r="E20" s="66"/>
      <c r="F20" s="4" t="s">
        <v>64</v>
      </c>
      <c r="G20" s="4" t="s">
        <v>31</v>
      </c>
      <c r="H20" s="4" t="s">
        <v>53</v>
      </c>
      <c r="I20" s="6">
        <v>16.5</v>
      </c>
      <c r="J20" s="6">
        <v>16.7</v>
      </c>
      <c r="K20" s="7">
        <v>6</v>
      </c>
      <c r="L20" s="7">
        <v>2</v>
      </c>
      <c r="M20" s="7">
        <v>4</v>
      </c>
      <c r="N20" s="7">
        <v>2</v>
      </c>
      <c r="O20" s="7">
        <v>0</v>
      </c>
      <c r="P20" s="7">
        <v>2</v>
      </c>
      <c r="Q20" s="7">
        <v>4</v>
      </c>
      <c r="R20" s="6">
        <v>99</v>
      </c>
      <c r="S20" s="6">
        <v>35.94</v>
      </c>
      <c r="T20" s="6">
        <v>24.76</v>
      </c>
      <c r="U20" s="6">
        <v>24.76</v>
      </c>
      <c r="V20" s="6">
        <v>38.299999999999997</v>
      </c>
      <c r="W20" s="8">
        <v>8.6999999999999994E-2</v>
      </c>
      <c r="X20" s="9">
        <v>5.8116000000000003</v>
      </c>
      <c r="Y20" s="8">
        <v>5.5E-2</v>
      </c>
      <c r="Z20" s="6">
        <v>1.3617999999999999</v>
      </c>
      <c r="AA20" s="8">
        <v>0.2</v>
      </c>
      <c r="AB20" s="6">
        <v>12.612</v>
      </c>
    </row>
    <row r="21" spans="2:28" s="1" customFormat="1" ht="14.85" customHeight="1">
      <c r="B21" s="3">
        <v>201304</v>
      </c>
      <c r="C21" s="4" t="s">
        <v>65</v>
      </c>
      <c r="D21" s="66" t="s">
        <v>66</v>
      </c>
      <c r="E21" s="66"/>
      <c r="F21" s="4" t="s">
        <v>67</v>
      </c>
      <c r="G21" s="4" t="s">
        <v>31</v>
      </c>
      <c r="H21" s="4" t="s">
        <v>32</v>
      </c>
      <c r="I21" s="6">
        <v>14</v>
      </c>
      <c r="J21" s="6">
        <v>14.2</v>
      </c>
      <c r="K21" s="7">
        <v>85</v>
      </c>
      <c r="L21" s="7">
        <v>1</v>
      </c>
      <c r="M21" s="7">
        <v>84</v>
      </c>
      <c r="N21" s="7">
        <v>18</v>
      </c>
      <c r="O21" s="7">
        <v>0</v>
      </c>
      <c r="P21" s="7">
        <v>66</v>
      </c>
      <c r="Q21" s="7">
        <v>84</v>
      </c>
      <c r="R21" s="6">
        <v>1020</v>
      </c>
      <c r="S21" s="6">
        <v>212.94</v>
      </c>
      <c r="T21" s="6">
        <v>12</v>
      </c>
      <c r="U21" s="6">
        <v>12</v>
      </c>
      <c r="V21" s="6">
        <v>795.06</v>
      </c>
      <c r="W21" s="8">
        <v>8.6999999999999994E-2</v>
      </c>
      <c r="X21" s="9">
        <v>103.7736</v>
      </c>
      <c r="Y21" s="8">
        <v>5.5E-2</v>
      </c>
      <c r="Z21" s="6">
        <v>0.66</v>
      </c>
      <c r="AA21" s="8">
        <v>0.2</v>
      </c>
      <c r="AB21" s="6">
        <v>161.41200000000001</v>
      </c>
    </row>
    <row r="22" spans="2:28" s="1" customFormat="1" ht="14.85" customHeight="1">
      <c r="B22" s="3">
        <v>201304</v>
      </c>
      <c r="C22" s="4" t="s">
        <v>68</v>
      </c>
      <c r="D22" s="66" t="s">
        <v>69</v>
      </c>
      <c r="E22" s="66"/>
      <c r="F22" s="4" t="s">
        <v>70</v>
      </c>
      <c r="G22" s="4" t="s">
        <v>31</v>
      </c>
      <c r="H22" s="4" t="s">
        <v>32</v>
      </c>
      <c r="I22" s="6">
        <v>14</v>
      </c>
      <c r="J22" s="6">
        <v>14.2</v>
      </c>
      <c r="K22" s="7">
        <v>1111</v>
      </c>
      <c r="L22" s="7">
        <v>0</v>
      </c>
      <c r="M22" s="7">
        <v>1111</v>
      </c>
      <c r="N22" s="7">
        <v>258</v>
      </c>
      <c r="O22" s="7">
        <v>0</v>
      </c>
      <c r="P22" s="7">
        <v>853</v>
      </c>
      <c r="Q22" s="7">
        <v>1111</v>
      </c>
      <c r="R22" s="6">
        <v>13332</v>
      </c>
      <c r="S22" s="6">
        <v>3089.16</v>
      </c>
      <c r="T22" s="6">
        <v>0</v>
      </c>
      <c r="U22" s="6">
        <v>0</v>
      </c>
      <c r="V22" s="6">
        <v>10242.84</v>
      </c>
      <c r="W22" s="8">
        <v>8.6999999999999994E-2</v>
      </c>
      <c r="X22" s="9">
        <v>1372.5293999999999</v>
      </c>
      <c r="Y22" s="8">
        <v>5.5E-2</v>
      </c>
      <c r="Z22" s="6">
        <v>0</v>
      </c>
      <c r="AA22" s="8">
        <v>0.2</v>
      </c>
      <c r="AB22" s="6">
        <v>2048.5680000000002</v>
      </c>
    </row>
    <row r="23" spans="2:28" s="1" customFormat="1" ht="14.85" customHeight="1">
      <c r="B23" s="3">
        <v>201305</v>
      </c>
      <c r="C23" s="4" t="s">
        <v>28</v>
      </c>
      <c r="D23" s="66" t="s">
        <v>29</v>
      </c>
      <c r="E23" s="66"/>
      <c r="F23" s="4" t="s">
        <v>30</v>
      </c>
      <c r="G23" s="4" t="s">
        <v>31</v>
      </c>
      <c r="H23" s="4" t="s">
        <v>32</v>
      </c>
      <c r="I23" s="6">
        <v>11</v>
      </c>
      <c r="J23" s="6">
        <v>11.2</v>
      </c>
      <c r="K23" s="7">
        <v>3</v>
      </c>
      <c r="L23" s="7">
        <v>0</v>
      </c>
      <c r="M23" s="7">
        <v>3</v>
      </c>
      <c r="N23" s="7">
        <v>1</v>
      </c>
      <c r="O23" s="7">
        <v>0</v>
      </c>
      <c r="P23" s="7">
        <v>2</v>
      </c>
      <c r="Q23" s="7">
        <v>3</v>
      </c>
      <c r="R23" s="6">
        <v>33</v>
      </c>
      <c r="S23" s="6">
        <v>9.57</v>
      </c>
      <c r="T23" s="6">
        <v>0</v>
      </c>
      <c r="U23" s="6">
        <v>0</v>
      </c>
      <c r="V23" s="6">
        <v>23.43</v>
      </c>
      <c r="W23" s="8">
        <v>8.6999999999999994E-2</v>
      </c>
      <c r="X23" s="9">
        <v>2.9232</v>
      </c>
      <c r="Y23" s="8">
        <v>5.5E-2</v>
      </c>
      <c r="Z23" s="6">
        <v>0</v>
      </c>
      <c r="AA23" s="8">
        <v>0.2</v>
      </c>
      <c r="AB23" s="6">
        <v>4.6859999999999999</v>
      </c>
    </row>
    <row r="24" spans="2:28" s="1" customFormat="1" ht="14.85" customHeight="1">
      <c r="B24" s="3">
        <v>201305</v>
      </c>
      <c r="C24" s="4" t="s">
        <v>33</v>
      </c>
      <c r="D24" s="66" t="s">
        <v>34</v>
      </c>
      <c r="E24" s="66"/>
      <c r="F24" s="4" t="s">
        <v>35</v>
      </c>
      <c r="G24" s="4" t="s">
        <v>31</v>
      </c>
      <c r="H24" s="4" t="s">
        <v>32</v>
      </c>
      <c r="I24" s="6">
        <v>9</v>
      </c>
      <c r="J24" s="6">
        <v>9.1999999999999993</v>
      </c>
      <c r="K24" s="7">
        <v>10</v>
      </c>
      <c r="L24" s="7">
        <v>3</v>
      </c>
      <c r="M24" s="7">
        <v>7</v>
      </c>
      <c r="N24" s="7">
        <v>3</v>
      </c>
      <c r="O24" s="7">
        <v>0.99</v>
      </c>
      <c r="P24" s="7">
        <v>5</v>
      </c>
      <c r="Q24" s="7">
        <v>7</v>
      </c>
      <c r="R24" s="6">
        <v>90</v>
      </c>
      <c r="S24" s="6">
        <v>29.7</v>
      </c>
      <c r="T24" s="6">
        <v>27</v>
      </c>
      <c r="U24" s="6">
        <v>18.09</v>
      </c>
      <c r="V24" s="6">
        <v>42.21</v>
      </c>
      <c r="W24" s="8">
        <v>8.6999999999999994E-2</v>
      </c>
      <c r="X24" s="9">
        <v>5.6028000000000002</v>
      </c>
      <c r="Y24" s="8">
        <v>5.5E-2</v>
      </c>
      <c r="Z24" s="6">
        <v>0.99495</v>
      </c>
      <c r="AA24" s="8">
        <v>0.2</v>
      </c>
      <c r="AB24" s="6">
        <v>12.06</v>
      </c>
    </row>
    <row r="25" spans="2:28" s="1" customFormat="1" ht="14.85" customHeight="1">
      <c r="B25" s="3">
        <v>201305</v>
      </c>
      <c r="C25" s="4" t="s">
        <v>36</v>
      </c>
      <c r="D25" s="66" t="s">
        <v>34</v>
      </c>
      <c r="E25" s="66"/>
      <c r="F25" s="4" t="s">
        <v>37</v>
      </c>
      <c r="G25" s="4" t="s">
        <v>31</v>
      </c>
      <c r="H25" s="4" t="s">
        <v>32</v>
      </c>
      <c r="I25" s="6">
        <v>9</v>
      </c>
      <c r="J25" s="6">
        <v>9.1999999999999993</v>
      </c>
      <c r="K25" s="7">
        <v>22</v>
      </c>
      <c r="L25" s="7">
        <v>3</v>
      </c>
      <c r="M25" s="7">
        <v>19</v>
      </c>
      <c r="N25" s="7">
        <v>7</v>
      </c>
      <c r="O25" s="7">
        <v>0.99</v>
      </c>
      <c r="P25" s="7">
        <v>13</v>
      </c>
      <c r="Q25" s="7">
        <v>19</v>
      </c>
      <c r="R25" s="6">
        <v>198</v>
      </c>
      <c r="S25" s="6">
        <v>65.34</v>
      </c>
      <c r="T25" s="6">
        <v>27</v>
      </c>
      <c r="U25" s="6">
        <v>18.09</v>
      </c>
      <c r="V25" s="6">
        <v>114.57</v>
      </c>
      <c r="W25" s="8">
        <v>8.6999999999999994E-2</v>
      </c>
      <c r="X25" s="9">
        <v>15.207599999999999</v>
      </c>
      <c r="Y25" s="8">
        <v>5.5E-2</v>
      </c>
      <c r="Z25" s="6">
        <v>0.99495</v>
      </c>
      <c r="AA25" s="8">
        <v>0.2</v>
      </c>
      <c r="AB25" s="6">
        <v>26.532</v>
      </c>
    </row>
    <row r="26" spans="2:28" s="1" customFormat="1" ht="14.85" customHeight="1">
      <c r="B26" s="3">
        <v>201305</v>
      </c>
      <c r="C26" s="4" t="s">
        <v>38</v>
      </c>
      <c r="D26" s="66" t="s">
        <v>34</v>
      </c>
      <c r="E26" s="66"/>
      <c r="F26" s="4" t="s">
        <v>39</v>
      </c>
      <c r="G26" s="4" t="s">
        <v>31</v>
      </c>
      <c r="H26" s="4" t="s">
        <v>32</v>
      </c>
      <c r="I26" s="6">
        <v>9</v>
      </c>
      <c r="J26" s="6">
        <v>9.1999999999999993</v>
      </c>
      <c r="K26" s="7">
        <v>17</v>
      </c>
      <c r="L26" s="7">
        <v>0</v>
      </c>
      <c r="M26" s="7">
        <v>17</v>
      </c>
      <c r="N26" s="7">
        <v>5</v>
      </c>
      <c r="O26" s="7">
        <v>0</v>
      </c>
      <c r="P26" s="7">
        <v>12</v>
      </c>
      <c r="Q26" s="7">
        <v>17</v>
      </c>
      <c r="R26" s="6">
        <v>153</v>
      </c>
      <c r="S26" s="6">
        <v>49.32</v>
      </c>
      <c r="T26" s="6">
        <v>0</v>
      </c>
      <c r="U26" s="6">
        <v>0</v>
      </c>
      <c r="V26" s="6">
        <v>103.68</v>
      </c>
      <c r="W26" s="8">
        <v>8.6999999999999994E-2</v>
      </c>
      <c r="X26" s="9">
        <v>13.6068</v>
      </c>
      <c r="Y26" s="8">
        <v>5.5E-2</v>
      </c>
      <c r="Z26" s="6">
        <v>0</v>
      </c>
      <c r="AA26" s="8">
        <v>0.2</v>
      </c>
      <c r="AB26" s="6">
        <v>20.736000000000001</v>
      </c>
    </row>
    <row r="27" spans="2:28" s="1" customFormat="1" ht="14.85" customHeight="1">
      <c r="B27" s="3">
        <v>201305</v>
      </c>
      <c r="C27" s="4" t="s">
        <v>40</v>
      </c>
      <c r="D27" s="66" t="s">
        <v>34</v>
      </c>
      <c r="E27" s="66"/>
      <c r="F27" s="4" t="s">
        <v>41</v>
      </c>
      <c r="G27" s="4" t="s">
        <v>31</v>
      </c>
      <c r="H27" s="4" t="s">
        <v>32</v>
      </c>
      <c r="I27" s="6">
        <v>9</v>
      </c>
      <c r="J27" s="6">
        <v>9.1999999999999993</v>
      </c>
      <c r="K27" s="7">
        <v>23</v>
      </c>
      <c r="L27" s="7">
        <v>0</v>
      </c>
      <c r="M27" s="7">
        <v>23</v>
      </c>
      <c r="N27" s="7">
        <v>7</v>
      </c>
      <c r="O27" s="7">
        <v>0</v>
      </c>
      <c r="P27" s="7">
        <v>16</v>
      </c>
      <c r="Q27" s="7">
        <v>23</v>
      </c>
      <c r="R27" s="6">
        <v>207</v>
      </c>
      <c r="S27" s="6">
        <v>64.27</v>
      </c>
      <c r="T27" s="6">
        <v>0</v>
      </c>
      <c r="U27" s="6">
        <v>0</v>
      </c>
      <c r="V27" s="6">
        <v>142.72999999999999</v>
      </c>
      <c r="W27" s="8">
        <v>8.6999999999999994E-2</v>
      </c>
      <c r="X27" s="9">
        <v>18.409199999999998</v>
      </c>
      <c r="Y27" s="8">
        <v>5.5E-2</v>
      </c>
      <c r="Z27" s="6">
        <v>0</v>
      </c>
      <c r="AA27" s="8">
        <v>0.2</v>
      </c>
      <c r="AB27" s="6">
        <v>28.545999999999999</v>
      </c>
    </row>
    <row r="28" spans="2:28" s="1" customFormat="1" ht="14.85" customHeight="1">
      <c r="B28" s="3">
        <v>201305</v>
      </c>
      <c r="C28" s="4" t="s">
        <v>42</v>
      </c>
      <c r="D28" s="66" t="s">
        <v>34</v>
      </c>
      <c r="E28" s="66"/>
      <c r="F28" s="4" t="s">
        <v>43</v>
      </c>
      <c r="G28" s="4" t="s">
        <v>31</v>
      </c>
      <c r="H28" s="4" t="s">
        <v>32</v>
      </c>
      <c r="I28" s="6">
        <v>9</v>
      </c>
      <c r="J28" s="6">
        <v>9.1999999999999993</v>
      </c>
      <c r="K28" s="7">
        <v>189</v>
      </c>
      <c r="L28" s="7">
        <v>1</v>
      </c>
      <c r="M28" s="7">
        <v>188</v>
      </c>
      <c r="N28" s="7">
        <v>65</v>
      </c>
      <c r="O28" s="7">
        <v>0</v>
      </c>
      <c r="P28" s="7">
        <v>123</v>
      </c>
      <c r="Q28" s="7">
        <v>188</v>
      </c>
      <c r="R28" s="6">
        <v>1701</v>
      </c>
      <c r="S28" s="6">
        <v>587.59</v>
      </c>
      <c r="T28" s="6">
        <v>9</v>
      </c>
      <c r="U28" s="6">
        <v>7.2</v>
      </c>
      <c r="V28" s="6">
        <v>1106.21</v>
      </c>
      <c r="W28" s="8">
        <v>8.6999999999999994E-2</v>
      </c>
      <c r="X28" s="9">
        <v>150.4752</v>
      </c>
      <c r="Y28" s="8">
        <v>5.5E-2</v>
      </c>
      <c r="Z28" s="6">
        <v>0.39600000000000002</v>
      </c>
      <c r="AA28" s="8">
        <v>0.2</v>
      </c>
      <c r="AB28" s="6">
        <v>222.68199999999999</v>
      </c>
    </row>
    <row r="29" spans="2:28" s="1" customFormat="1" ht="14.85" customHeight="1">
      <c r="B29" s="3">
        <v>201305</v>
      </c>
      <c r="C29" s="4" t="s">
        <v>44</v>
      </c>
      <c r="D29" s="66" t="s">
        <v>34</v>
      </c>
      <c r="E29" s="66"/>
      <c r="F29" s="4" t="s">
        <v>34</v>
      </c>
      <c r="G29" s="4" t="s">
        <v>31</v>
      </c>
      <c r="H29" s="4" t="s">
        <v>32</v>
      </c>
      <c r="I29" s="6">
        <v>9</v>
      </c>
      <c r="J29" s="6">
        <v>9.1999999999999993</v>
      </c>
      <c r="K29" s="7">
        <v>20</v>
      </c>
      <c r="L29" s="7">
        <v>1</v>
      </c>
      <c r="M29" s="7">
        <v>19</v>
      </c>
      <c r="N29" s="7">
        <v>5</v>
      </c>
      <c r="O29" s="7">
        <v>0.33</v>
      </c>
      <c r="P29" s="7">
        <v>14</v>
      </c>
      <c r="Q29" s="7">
        <v>19</v>
      </c>
      <c r="R29" s="6">
        <v>180</v>
      </c>
      <c r="S29" s="6">
        <v>47.52</v>
      </c>
      <c r="T29" s="6">
        <v>9</v>
      </c>
      <c r="U29" s="6">
        <v>6.03</v>
      </c>
      <c r="V29" s="6">
        <v>126.45</v>
      </c>
      <c r="W29" s="8">
        <v>8.6999999999999994E-2</v>
      </c>
      <c r="X29" s="9">
        <v>15.207599999999999</v>
      </c>
      <c r="Y29" s="8">
        <v>5.5E-2</v>
      </c>
      <c r="Z29" s="6">
        <v>0.33165</v>
      </c>
      <c r="AA29" s="8">
        <v>0.2</v>
      </c>
      <c r="AB29" s="6">
        <v>26.495999999999999</v>
      </c>
    </row>
    <row r="30" spans="2:28" s="1" customFormat="1" ht="14.85" customHeight="1">
      <c r="B30" s="3">
        <v>201305</v>
      </c>
      <c r="C30" s="4" t="s">
        <v>45</v>
      </c>
      <c r="D30" s="66" t="s">
        <v>34</v>
      </c>
      <c r="E30" s="66"/>
      <c r="F30" s="4" t="s">
        <v>46</v>
      </c>
      <c r="G30" s="4" t="s">
        <v>31</v>
      </c>
      <c r="H30" s="4" t="s">
        <v>32</v>
      </c>
      <c r="I30" s="6">
        <v>9</v>
      </c>
      <c r="J30" s="6">
        <v>9.1999999999999993</v>
      </c>
      <c r="K30" s="7">
        <v>3</v>
      </c>
      <c r="L30" s="7">
        <v>0</v>
      </c>
      <c r="M30" s="7">
        <v>3</v>
      </c>
      <c r="N30" s="7">
        <v>1</v>
      </c>
      <c r="O30" s="7">
        <v>0</v>
      </c>
      <c r="P30" s="7">
        <v>2</v>
      </c>
      <c r="Q30" s="7">
        <v>3</v>
      </c>
      <c r="R30" s="6">
        <v>27</v>
      </c>
      <c r="S30" s="6">
        <v>8.91</v>
      </c>
      <c r="T30" s="6">
        <v>0</v>
      </c>
      <c r="U30" s="6">
        <v>0</v>
      </c>
      <c r="V30" s="6">
        <v>18.09</v>
      </c>
      <c r="W30" s="8">
        <v>8.6999999999999994E-2</v>
      </c>
      <c r="X30" s="9">
        <v>2.4011999999999998</v>
      </c>
      <c r="Y30" s="8">
        <v>5.5E-2</v>
      </c>
      <c r="Z30" s="6">
        <v>0</v>
      </c>
      <c r="AA30" s="8">
        <v>0.2</v>
      </c>
      <c r="AB30" s="6">
        <v>3.6179999999999999</v>
      </c>
    </row>
    <row r="31" spans="2:28" s="1" customFormat="1" ht="14.85" customHeight="1">
      <c r="B31" s="3">
        <v>201305</v>
      </c>
      <c r="C31" s="4" t="s">
        <v>47</v>
      </c>
      <c r="D31" s="66" t="s">
        <v>34</v>
      </c>
      <c r="E31" s="66"/>
      <c r="F31" s="4" t="s">
        <v>48</v>
      </c>
      <c r="G31" s="4" t="s">
        <v>31</v>
      </c>
      <c r="H31" s="4" t="s">
        <v>32</v>
      </c>
      <c r="I31" s="6">
        <v>9</v>
      </c>
      <c r="J31" s="6">
        <v>9.1999999999999993</v>
      </c>
      <c r="K31" s="7">
        <v>11</v>
      </c>
      <c r="L31" s="7">
        <v>1</v>
      </c>
      <c r="M31" s="7">
        <v>10</v>
      </c>
      <c r="N31" s="7">
        <v>2</v>
      </c>
      <c r="O31" s="7">
        <v>0.28999999999999998</v>
      </c>
      <c r="P31" s="7">
        <v>8</v>
      </c>
      <c r="Q31" s="7">
        <v>10</v>
      </c>
      <c r="R31" s="6">
        <v>121</v>
      </c>
      <c r="S31" s="6">
        <v>16.91</v>
      </c>
      <c r="T31" s="6">
        <v>11</v>
      </c>
      <c r="U31" s="6">
        <v>7.82</v>
      </c>
      <c r="V31" s="6">
        <v>96.27</v>
      </c>
      <c r="W31" s="8">
        <v>8.6999999999999994E-2</v>
      </c>
      <c r="X31" s="9">
        <v>8.0039999999999996</v>
      </c>
      <c r="Y31" s="8">
        <v>5.5E-2</v>
      </c>
      <c r="Z31" s="6">
        <v>0.43009999999999998</v>
      </c>
      <c r="AA31" s="8">
        <v>0.2</v>
      </c>
      <c r="AB31" s="6">
        <v>20.818000000000001</v>
      </c>
    </row>
    <row r="32" spans="2:28" s="1" customFormat="1" ht="14.85" customHeight="1">
      <c r="B32" s="3">
        <v>201305</v>
      </c>
      <c r="C32" s="4" t="s">
        <v>49</v>
      </c>
      <c r="D32" s="66" t="s">
        <v>34</v>
      </c>
      <c r="E32" s="66"/>
      <c r="F32" s="4" t="s">
        <v>50</v>
      </c>
      <c r="G32" s="4" t="s">
        <v>31</v>
      </c>
      <c r="H32" s="4" t="s">
        <v>32</v>
      </c>
      <c r="I32" s="6">
        <v>9</v>
      </c>
      <c r="J32" s="6">
        <v>9.1999999999999993</v>
      </c>
      <c r="K32" s="7">
        <v>15</v>
      </c>
      <c r="L32" s="7">
        <v>0</v>
      </c>
      <c r="M32" s="7">
        <v>15</v>
      </c>
      <c r="N32" s="7">
        <v>3</v>
      </c>
      <c r="O32" s="7">
        <v>0</v>
      </c>
      <c r="P32" s="7">
        <v>12</v>
      </c>
      <c r="Q32" s="7">
        <v>15</v>
      </c>
      <c r="R32" s="6">
        <v>165</v>
      </c>
      <c r="S32" s="6">
        <v>28.71</v>
      </c>
      <c r="T32" s="6">
        <v>0</v>
      </c>
      <c r="U32" s="6">
        <v>0</v>
      </c>
      <c r="V32" s="6">
        <v>136.29</v>
      </c>
      <c r="W32" s="8">
        <v>8.6999999999999994E-2</v>
      </c>
      <c r="X32" s="9">
        <v>12.006</v>
      </c>
      <c r="Y32" s="8">
        <v>5.5E-2</v>
      </c>
      <c r="Z32" s="6">
        <v>0</v>
      </c>
      <c r="AA32" s="8">
        <v>0.2</v>
      </c>
      <c r="AB32" s="6">
        <v>27.257999999999999</v>
      </c>
    </row>
    <row r="33" spans="2:28" s="1" customFormat="1" ht="14.85" customHeight="1">
      <c r="B33" s="3">
        <v>201305</v>
      </c>
      <c r="C33" s="4" t="s">
        <v>51</v>
      </c>
      <c r="D33" s="66" t="s">
        <v>34</v>
      </c>
      <c r="E33" s="66"/>
      <c r="F33" s="4" t="s">
        <v>52</v>
      </c>
      <c r="G33" s="4" t="s">
        <v>31</v>
      </c>
      <c r="H33" s="4" t="s">
        <v>53</v>
      </c>
      <c r="I33" s="6">
        <v>9</v>
      </c>
      <c r="J33" s="6">
        <v>9.1999999999999993</v>
      </c>
      <c r="K33" s="7">
        <v>112</v>
      </c>
      <c r="L33" s="7">
        <v>6</v>
      </c>
      <c r="M33" s="7">
        <v>106</v>
      </c>
      <c r="N33" s="7">
        <v>14</v>
      </c>
      <c r="O33" s="7">
        <v>1.45</v>
      </c>
      <c r="P33" s="7">
        <v>93</v>
      </c>
      <c r="Q33" s="7">
        <v>106</v>
      </c>
      <c r="R33" s="6">
        <v>960.25</v>
      </c>
      <c r="S33" s="6">
        <v>133.80000000000001</v>
      </c>
      <c r="T33" s="6">
        <v>63.66</v>
      </c>
      <c r="U33" s="6">
        <v>47.76</v>
      </c>
      <c r="V33" s="6">
        <v>778.69</v>
      </c>
      <c r="W33" s="8">
        <v>8.6999999999999994E-2</v>
      </c>
      <c r="X33" s="9">
        <v>84.842399999999998</v>
      </c>
      <c r="Y33" s="8">
        <v>5.5E-2</v>
      </c>
      <c r="Z33" s="6">
        <v>2.6267999999999998</v>
      </c>
      <c r="AA33" s="8">
        <v>0.2</v>
      </c>
      <c r="AB33" s="6">
        <v>165.29</v>
      </c>
    </row>
    <row r="34" spans="2:28" s="1" customFormat="1" ht="14.85" customHeight="1">
      <c r="B34" s="3">
        <v>201305</v>
      </c>
      <c r="C34" s="4" t="s">
        <v>54</v>
      </c>
      <c r="D34" s="66" t="s">
        <v>55</v>
      </c>
      <c r="E34" s="66"/>
      <c r="F34" s="4" t="s">
        <v>56</v>
      </c>
      <c r="G34" s="4" t="s">
        <v>31</v>
      </c>
      <c r="H34" s="4" t="s">
        <v>32</v>
      </c>
      <c r="I34" s="6">
        <v>12</v>
      </c>
      <c r="J34" s="6">
        <v>12.2</v>
      </c>
      <c r="K34" s="7">
        <v>1</v>
      </c>
      <c r="L34" s="7">
        <v>392</v>
      </c>
      <c r="M34" s="7">
        <v>-391</v>
      </c>
      <c r="N34" s="7">
        <v>0</v>
      </c>
      <c r="O34" s="7">
        <v>0</v>
      </c>
      <c r="P34" s="7">
        <v>-391</v>
      </c>
      <c r="Q34" s="7">
        <v>-391</v>
      </c>
      <c r="R34" s="6">
        <v>12</v>
      </c>
      <c r="S34" s="6">
        <v>2.4</v>
      </c>
      <c r="T34" s="6">
        <v>3763.2</v>
      </c>
      <c r="U34" s="6">
        <v>3763.2</v>
      </c>
      <c r="V34" s="6">
        <v>-3753.6</v>
      </c>
      <c r="W34" s="8">
        <v>8.6999999999999994E-2</v>
      </c>
      <c r="X34" s="9">
        <v>0</v>
      </c>
      <c r="Y34" s="8">
        <v>5.5E-2</v>
      </c>
      <c r="Z34" s="6">
        <v>206.976</v>
      </c>
      <c r="AA34" s="8">
        <v>0.2</v>
      </c>
      <c r="AB34" s="6">
        <v>1.92</v>
      </c>
    </row>
    <row r="35" spans="2:28" s="1" customFormat="1" ht="14.85" customHeight="1">
      <c r="B35" s="3">
        <v>201305</v>
      </c>
      <c r="C35" s="4" t="s">
        <v>57</v>
      </c>
      <c r="D35" s="66" t="s">
        <v>58</v>
      </c>
      <c r="E35" s="66"/>
      <c r="F35" s="4" t="s">
        <v>59</v>
      </c>
      <c r="G35" s="4" t="s">
        <v>31</v>
      </c>
      <c r="H35" s="4" t="s">
        <v>32</v>
      </c>
      <c r="I35" s="6">
        <v>11</v>
      </c>
      <c r="J35" s="6">
        <v>11.2</v>
      </c>
      <c r="K35" s="7">
        <v>1103</v>
      </c>
      <c r="L35" s="7">
        <v>584</v>
      </c>
      <c r="M35" s="7">
        <v>519</v>
      </c>
      <c r="N35" s="7">
        <v>623</v>
      </c>
      <c r="O35" s="7">
        <v>0</v>
      </c>
      <c r="P35" s="7">
        <v>-104</v>
      </c>
      <c r="Q35" s="7">
        <v>519</v>
      </c>
      <c r="R35" s="6">
        <v>12133</v>
      </c>
      <c r="S35" s="6">
        <v>6847.94</v>
      </c>
      <c r="T35" s="6">
        <v>6494.08</v>
      </c>
      <c r="U35" s="6">
        <v>6494.08</v>
      </c>
      <c r="V35" s="6">
        <v>-1209.02</v>
      </c>
      <c r="W35" s="8">
        <v>8.6999999999999994E-2</v>
      </c>
      <c r="X35" s="9">
        <v>505.71359999999999</v>
      </c>
      <c r="Y35" s="8">
        <v>5.5E-2</v>
      </c>
      <c r="Z35" s="6">
        <v>357.17439999999999</v>
      </c>
      <c r="AA35" s="8">
        <v>0.2</v>
      </c>
      <c r="AB35" s="6">
        <v>1057.0119999999999</v>
      </c>
    </row>
    <row r="36" spans="2:28" s="1" customFormat="1" ht="14.85" customHeight="1">
      <c r="B36" s="3">
        <v>201305</v>
      </c>
      <c r="C36" s="4" t="s">
        <v>60</v>
      </c>
      <c r="D36" s="66" t="s">
        <v>61</v>
      </c>
      <c r="E36" s="66"/>
      <c r="F36" s="4" t="s">
        <v>62</v>
      </c>
      <c r="G36" s="4" t="s">
        <v>31</v>
      </c>
      <c r="H36" s="4" t="s">
        <v>32</v>
      </c>
      <c r="I36" s="6">
        <v>11</v>
      </c>
      <c r="J36" s="6">
        <v>11.2</v>
      </c>
      <c r="K36" s="7">
        <v>2</v>
      </c>
      <c r="L36" s="7">
        <v>0</v>
      </c>
      <c r="M36" s="7">
        <v>2</v>
      </c>
      <c r="N36" s="7">
        <v>1</v>
      </c>
      <c r="O36" s="7">
        <v>0</v>
      </c>
      <c r="P36" s="7">
        <v>1</v>
      </c>
      <c r="Q36" s="7">
        <v>2</v>
      </c>
      <c r="R36" s="6">
        <v>22</v>
      </c>
      <c r="S36" s="6">
        <v>5.61</v>
      </c>
      <c r="T36" s="6">
        <v>0</v>
      </c>
      <c r="U36" s="6">
        <v>0</v>
      </c>
      <c r="V36" s="6">
        <v>16.39</v>
      </c>
      <c r="W36" s="8">
        <v>8.6999999999999994E-2</v>
      </c>
      <c r="X36" s="9">
        <v>1.9488000000000001</v>
      </c>
      <c r="Y36" s="8">
        <v>5.5E-2</v>
      </c>
      <c r="Z36" s="6">
        <v>0</v>
      </c>
      <c r="AA36" s="8">
        <v>0.2</v>
      </c>
      <c r="AB36" s="6">
        <v>3.278</v>
      </c>
    </row>
    <row r="37" spans="2:28" s="1" customFormat="1" ht="14.85" customHeight="1">
      <c r="B37" s="3">
        <v>201305</v>
      </c>
      <c r="C37" s="4" t="s">
        <v>63</v>
      </c>
      <c r="D37" s="66" t="s">
        <v>61</v>
      </c>
      <c r="E37" s="66"/>
      <c r="F37" s="4" t="s">
        <v>64</v>
      </c>
      <c r="G37" s="4" t="s">
        <v>31</v>
      </c>
      <c r="H37" s="4" t="s">
        <v>53</v>
      </c>
      <c r="I37" s="6">
        <v>16.5</v>
      </c>
      <c r="J37" s="6">
        <v>16.7</v>
      </c>
      <c r="K37" s="7">
        <v>14</v>
      </c>
      <c r="L37" s="7">
        <v>476</v>
      </c>
      <c r="M37" s="7">
        <v>-462</v>
      </c>
      <c r="N37" s="7">
        <v>5</v>
      </c>
      <c r="O37" s="7">
        <v>0</v>
      </c>
      <c r="P37" s="7">
        <v>-467</v>
      </c>
      <c r="Q37" s="7">
        <v>-462</v>
      </c>
      <c r="R37" s="6">
        <v>231</v>
      </c>
      <c r="S37" s="6">
        <v>83.86</v>
      </c>
      <c r="T37" s="6">
        <v>5976.19</v>
      </c>
      <c r="U37" s="6">
        <v>5958.86</v>
      </c>
      <c r="V37" s="6">
        <v>-5811.72</v>
      </c>
      <c r="W37" s="8">
        <v>8.6999999999999994E-2</v>
      </c>
      <c r="X37" s="9">
        <v>0</v>
      </c>
      <c r="Y37" s="8">
        <v>5.5E-2</v>
      </c>
      <c r="Z37" s="6">
        <v>327.7373</v>
      </c>
      <c r="AA37" s="8">
        <v>0.2</v>
      </c>
      <c r="AB37" s="6">
        <v>29.428000000000001</v>
      </c>
    </row>
    <row r="38" spans="2:28" s="1" customFormat="1" ht="14.85" customHeight="1">
      <c r="B38" s="3">
        <v>201305</v>
      </c>
      <c r="C38" s="4" t="s">
        <v>65</v>
      </c>
      <c r="D38" s="66" t="s">
        <v>66</v>
      </c>
      <c r="E38" s="66"/>
      <c r="F38" s="4" t="s">
        <v>67</v>
      </c>
      <c r="G38" s="4" t="s">
        <v>31</v>
      </c>
      <c r="H38" s="4" t="s">
        <v>32</v>
      </c>
      <c r="I38" s="6">
        <v>14</v>
      </c>
      <c r="J38" s="6">
        <v>14.2</v>
      </c>
      <c r="K38" s="7">
        <v>54</v>
      </c>
      <c r="L38" s="7">
        <v>1</v>
      </c>
      <c r="M38" s="7">
        <v>53</v>
      </c>
      <c r="N38" s="7">
        <v>10</v>
      </c>
      <c r="O38" s="7">
        <v>0</v>
      </c>
      <c r="P38" s="7">
        <v>43</v>
      </c>
      <c r="Q38" s="7">
        <v>53</v>
      </c>
      <c r="R38" s="6">
        <v>648</v>
      </c>
      <c r="S38" s="6">
        <v>113.34</v>
      </c>
      <c r="T38" s="6">
        <v>12</v>
      </c>
      <c r="U38" s="6">
        <v>10.56</v>
      </c>
      <c r="V38" s="6">
        <v>524.1</v>
      </c>
      <c r="W38" s="8">
        <v>8.6999999999999994E-2</v>
      </c>
      <c r="X38" s="9">
        <v>65.476200000000006</v>
      </c>
      <c r="Y38" s="8">
        <v>5.5E-2</v>
      </c>
      <c r="Z38" s="6">
        <v>0.58079999999999998</v>
      </c>
      <c r="AA38" s="8">
        <v>0.2</v>
      </c>
      <c r="AB38" s="6">
        <v>106.932</v>
      </c>
    </row>
    <row r="39" spans="2:28" s="1" customFormat="1" ht="14.85" customHeight="1">
      <c r="B39" s="3">
        <v>201305</v>
      </c>
      <c r="C39" s="4" t="s">
        <v>68</v>
      </c>
      <c r="D39" s="66" t="s">
        <v>69</v>
      </c>
      <c r="E39" s="66"/>
      <c r="F39" s="4" t="s">
        <v>70</v>
      </c>
      <c r="G39" s="4" t="s">
        <v>31</v>
      </c>
      <c r="H39" s="4" t="s">
        <v>32</v>
      </c>
      <c r="I39" s="6">
        <v>14</v>
      </c>
      <c r="J39" s="6">
        <v>14.2</v>
      </c>
      <c r="K39" s="7">
        <v>208</v>
      </c>
      <c r="L39" s="7">
        <v>2</v>
      </c>
      <c r="M39" s="7">
        <v>206</v>
      </c>
      <c r="N39" s="7">
        <v>35</v>
      </c>
      <c r="O39" s="7">
        <v>0.24</v>
      </c>
      <c r="P39" s="7">
        <v>171</v>
      </c>
      <c r="Q39" s="7">
        <v>206</v>
      </c>
      <c r="R39" s="6">
        <v>2496</v>
      </c>
      <c r="S39" s="6">
        <v>420.84</v>
      </c>
      <c r="T39" s="6">
        <v>24</v>
      </c>
      <c r="U39" s="6">
        <v>19.38</v>
      </c>
      <c r="V39" s="6">
        <v>2055.7800000000002</v>
      </c>
      <c r="W39" s="8">
        <v>8.6999999999999994E-2</v>
      </c>
      <c r="X39" s="9">
        <v>254.4924</v>
      </c>
      <c r="Y39" s="8">
        <v>5.5E-2</v>
      </c>
      <c r="Z39" s="6">
        <v>1.0659000000000001</v>
      </c>
      <c r="AA39" s="8">
        <v>0.2</v>
      </c>
      <c r="AB39" s="6">
        <v>415.03199999999998</v>
      </c>
    </row>
    <row r="40" spans="2:28" s="1" customFormat="1" ht="14.85" customHeight="1">
      <c r="B40" s="3">
        <v>201305</v>
      </c>
      <c r="C40" s="4" t="s">
        <v>71</v>
      </c>
      <c r="D40" s="66" t="s">
        <v>72</v>
      </c>
      <c r="E40" s="66"/>
      <c r="F40" s="4" t="s">
        <v>73</v>
      </c>
      <c r="G40" s="4" t="s">
        <v>31</v>
      </c>
      <c r="H40" s="4" t="s">
        <v>32</v>
      </c>
      <c r="I40" s="6">
        <v>12</v>
      </c>
      <c r="J40" s="6">
        <v>12.2</v>
      </c>
      <c r="K40" s="7">
        <v>993</v>
      </c>
      <c r="L40" s="7">
        <v>0</v>
      </c>
      <c r="M40" s="7">
        <v>993</v>
      </c>
      <c r="N40" s="7">
        <v>229</v>
      </c>
      <c r="O40" s="7">
        <v>0</v>
      </c>
      <c r="P40" s="7">
        <v>764</v>
      </c>
      <c r="Q40" s="7">
        <v>993</v>
      </c>
      <c r="R40" s="6">
        <v>11912.4</v>
      </c>
      <c r="S40" s="6">
        <v>2747.82</v>
      </c>
      <c r="T40" s="6">
        <v>0</v>
      </c>
      <c r="U40" s="6">
        <v>0</v>
      </c>
      <c r="V40" s="6">
        <v>9164.58</v>
      </c>
      <c r="W40" s="8">
        <v>8.6999999999999994E-2</v>
      </c>
      <c r="X40" s="9">
        <v>1053.9702</v>
      </c>
      <c r="Y40" s="8">
        <v>5.5E-2</v>
      </c>
      <c r="Z40" s="6">
        <v>0</v>
      </c>
      <c r="AA40" s="8">
        <v>0.2</v>
      </c>
      <c r="AB40" s="6">
        <v>1832.9159999999999</v>
      </c>
    </row>
    <row r="41" spans="2:28" s="1" customFormat="1" ht="14.85" customHeight="1">
      <c r="B41" s="3">
        <v>201305</v>
      </c>
      <c r="C41" s="4" t="s">
        <v>74</v>
      </c>
      <c r="D41" s="66" t="s">
        <v>75</v>
      </c>
      <c r="E41" s="66"/>
      <c r="F41" s="4" t="s">
        <v>76</v>
      </c>
      <c r="G41" s="4" t="s">
        <v>31</v>
      </c>
      <c r="H41" s="4" t="s">
        <v>32</v>
      </c>
      <c r="I41" s="6">
        <v>12</v>
      </c>
      <c r="J41" s="6">
        <v>12.2</v>
      </c>
      <c r="K41" s="7">
        <v>532</v>
      </c>
      <c r="L41" s="7">
        <v>0</v>
      </c>
      <c r="M41" s="7">
        <v>532</v>
      </c>
      <c r="N41" s="7">
        <v>118</v>
      </c>
      <c r="O41" s="7">
        <v>0</v>
      </c>
      <c r="P41" s="7">
        <v>414</v>
      </c>
      <c r="Q41" s="7">
        <v>532</v>
      </c>
      <c r="R41" s="6">
        <v>6381.72</v>
      </c>
      <c r="S41" s="6">
        <v>1414.14</v>
      </c>
      <c r="T41" s="6">
        <v>0</v>
      </c>
      <c r="U41" s="6">
        <v>0</v>
      </c>
      <c r="V41" s="6">
        <v>4967.58</v>
      </c>
      <c r="W41" s="8">
        <v>8.6999999999999994E-2</v>
      </c>
      <c r="X41" s="9">
        <v>564.66480000000001</v>
      </c>
      <c r="Y41" s="8">
        <v>5.5E-2</v>
      </c>
      <c r="Z41" s="6">
        <v>0</v>
      </c>
      <c r="AA41" s="8">
        <v>0.2</v>
      </c>
      <c r="AB41" s="6">
        <v>993.51599999999996</v>
      </c>
    </row>
    <row r="42" spans="2:28" s="1" customFormat="1" ht="14.85" customHeight="1">
      <c r="B42" s="3">
        <v>201305</v>
      </c>
      <c r="C42" s="4" t="s">
        <v>77</v>
      </c>
      <c r="D42" s="66" t="s">
        <v>72</v>
      </c>
      <c r="E42" s="66"/>
      <c r="F42" s="4" t="s">
        <v>78</v>
      </c>
      <c r="G42" s="4" t="s">
        <v>31</v>
      </c>
      <c r="H42" s="4" t="s">
        <v>53</v>
      </c>
      <c r="I42" s="6">
        <v>16.5</v>
      </c>
      <c r="J42" s="6">
        <v>16.7</v>
      </c>
      <c r="K42" s="7">
        <v>2438</v>
      </c>
      <c r="L42" s="7">
        <v>0</v>
      </c>
      <c r="M42" s="7">
        <v>2438</v>
      </c>
      <c r="N42" s="7">
        <v>613</v>
      </c>
      <c r="O42" s="7">
        <v>0</v>
      </c>
      <c r="P42" s="7">
        <v>1825</v>
      </c>
      <c r="Q42" s="7">
        <v>2438</v>
      </c>
      <c r="R42" s="6">
        <v>40227</v>
      </c>
      <c r="S42" s="6">
        <v>10115.06</v>
      </c>
      <c r="T42" s="6">
        <v>0</v>
      </c>
      <c r="U42" s="6">
        <v>0</v>
      </c>
      <c r="V42" s="6">
        <v>30111.94</v>
      </c>
      <c r="W42" s="8">
        <v>8.6999999999999994E-2</v>
      </c>
      <c r="X42" s="9">
        <v>3542.1702</v>
      </c>
      <c r="Y42" s="8">
        <v>5.5E-2</v>
      </c>
      <c r="Z42" s="6">
        <v>0</v>
      </c>
      <c r="AA42" s="8">
        <v>0.2</v>
      </c>
      <c r="AB42" s="6">
        <v>6022.3879999999999</v>
      </c>
    </row>
    <row r="43" spans="2:28" s="1" customFormat="1" ht="14.85" customHeight="1">
      <c r="B43" s="3">
        <v>201306</v>
      </c>
      <c r="C43" s="4" t="s">
        <v>28</v>
      </c>
      <c r="D43" s="66" t="s">
        <v>29</v>
      </c>
      <c r="E43" s="66"/>
      <c r="F43" s="4" t="s">
        <v>30</v>
      </c>
      <c r="G43" s="4" t="s">
        <v>31</v>
      </c>
      <c r="H43" s="4" t="s">
        <v>32</v>
      </c>
      <c r="I43" s="6">
        <v>11</v>
      </c>
      <c r="J43" s="6">
        <v>11.2</v>
      </c>
      <c r="K43" s="7">
        <v>2</v>
      </c>
      <c r="L43" s="7">
        <v>11</v>
      </c>
      <c r="M43" s="7">
        <v>-9</v>
      </c>
      <c r="N43" s="7">
        <v>1</v>
      </c>
      <c r="O43" s="7">
        <v>0</v>
      </c>
      <c r="P43" s="7">
        <v>-10</v>
      </c>
      <c r="Q43" s="7">
        <v>-9</v>
      </c>
      <c r="R43" s="6">
        <v>22</v>
      </c>
      <c r="S43" s="6">
        <v>6.38</v>
      </c>
      <c r="T43" s="6">
        <v>121</v>
      </c>
      <c r="U43" s="6">
        <v>78.650000000000006</v>
      </c>
      <c r="V43" s="6">
        <v>-63.03</v>
      </c>
      <c r="W43" s="8">
        <v>8.6999999999999994E-2</v>
      </c>
      <c r="X43" s="9">
        <v>0</v>
      </c>
      <c r="Y43" s="8">
        <v>5.5E-2</v>
      </c>
      <c r="Z43" s="6">
        <v>4.3257500000000002</v>
      </c>
      <c r="AA43" s="8">
        <v>0.2</v>
      </c>
      <c r="AB43" s="6">
        <v>3.1240000000000001</v>
      </c>
    </row>
    <row r="44" spans="2:28" s="1" customFormat="1" ht="14.85" customHeight="1">
      <c r="B44" s="3">
        <v>201306</v>
      </c>
      <c r="C44" s="4" t="s">
        <v>33</v>
      </c>
      <c r="D44" s="66" t="s">
        <v>34</v>
      </c>
      <c r="E44" s="66"/>
      <c r="F44" s="4" t="s">
        <v>35</v>
      </c>
      <c r="G44" s="4" t="s">
        <v>31</v>
      </c>
      <c r="H44" s="4" t="s">
        <v>32</v>
      </c>
      <c r="I44" s="6">
        <v>9</v>
      </c>
      <c r="J44" s="6">
        <v>9.1999999999999993</v>
      </c>
      <c r="K44" s="7">
        <v>4</v>
      </c>
      <c r="L44" s="7">
        <v>0</v>
      </c>
      <c r="M44" s="7">
        <v>4</v>
      </c>
      <c r="N44" s="7">
        <v>1</v>
      </c>
      <c r="O44" s="7">
        <v>0</v>
      </c>
      <c r="P44" s="7">
        <v>3</v>
      </c>
      <c r="Q44" s="7">
        <v>4</v>
      </c>
      <c r="R44" s="6">
        <v>36</v>
      </c>
      <c r="S44" s="6">
        <v>9.59</v>
      </c>
      <c r="T44" s="6">
        <v>0</v>
      </c>
      <c r="U44" s="6">
        <v>0</v>
      </c>
      <c r="V44" s="6">
        <v>26.41</v>
      </c>
      <c r="W44" s="8">
        <v>8.6999999999999994E-2</v>
      </c>
      <c r="X44" s="9">
        <v>3.2016</v>
      </c>
      <c r="Y44" s="8">
        <v>5.5E-2</v>
      </c>
      <c r="Z44" s="6">
        <v>0</v>
      </c>
      <c r="AA44" s="8">
        <v>0.2</v>
      </c>
      <c r="AB44" s="6">
        <v>5.282</v>
      </c>
    </row>
    <row r="45" spans="2:28" s="1" customFormat="1" ht="14.85" customHeight="1">
      <c r="B45" s="3">
        <v>201306</v>
      </c>
      <c r="C45" s="4" t="s">
        <v>36</v>
      </c>
      <c r="D45" s="66" t="s">
        <v>34</v>
      </c>
      <c r="E45" s="66"/>
      <c r="F45" s="4" t="s">
        <v>37</v>
      </c>
      <c r="G45" s="4" t="s">
        <v>31</v>
      </c>
      <c r="H45" s="4" t="s">
        <v>32</v>
      </c>
      <c r="I45" s="6">
        <v>9</v>
      </c>
      <c r="J45" s="6">
        <v>9.1999999999999993</v>
      </c>
      <c r="K45" s="7">
        <v>9</v>
      </c>
      <c r="L45" s="7">
        <v>0</v>
      </c>
      <c r="M45" s="7">
        <v>9</v>
      </c>
      <c r="N45" s="7">
        <v>3</v>
      </c>
      <c r="O45" s="7">
        <v>0</v>
      </c>
      <c r="P45" s="7">
        <v>6</v>
      </c>
      <c r="Q45" s="7">
        <v>9</v>
      </c>
      <c r="R45" s="6">
        <v>81</v>
      </c>
      <c r="S45" s="6">
        <v>24.44</v>
      </c>
      <c r="T45" s="6">
        <v>0</v>
      </c>
      <c r="U45" s="6">
        <v>0</v>
      </c>
      <c r="V45" s="6">
        <v>56.56</v>
      </c>
      <c r="W45" s="8">
        <v>8.6999999999999994E-2</v>
      </c>
      <c r="X45" s="9">
        <v>7.2035999999999998</v>
      </c>
      <c r="Y45" s="8">
        <v>5.5E-2</v>
      </c>
      <c r="Z45" s="6">
        <v>0</v>
      </c>
      <c r="AA45" s="8">
        <v>0.2</v>
      </c>
      <c r="AB45" s="6">
        <v>11.311999999999999</v>
      </c>
    </row>
    <row r="46" spans="2:28" s="1" customFormat="1" ht="14.85" customHeight="1">
      <c r="B46" s="3">
        <v>201306</v>
      </c>
      <c r="C46" s="4" t="s">
        <v>38</v>
      </c>
      <c r="D46" s="66" t="s">
        <v>34</v>
      </c>
      <c r="E46" s="66"/>
      <c r="F46" s="4" t="s">
        <v>39</v>
      </c>
      <c r="G46" s="4" t="s">
        <v>31</v>
      </c>
      <c r="H46" s="4" t="s">
        <v>32</v>
      </c>
      <c r="I46" s="6">
        <v>9</v>
      </c>
      <c r="J46" s="6">
        <v>9.1999999999999993</v>
      </c>
      <c r="K46" s="7">
        <v>2</v>
      </c>
      <c r="L46" s="7">
        <v>0</v>
      </c>
      <c r="M46" s="7">
        <v>2</v>
      </c>
      <c r="N46" s="7">
        <v>1</v>
      </c>
      <c r="O46" s="7">
        <v>0</v>
      </c>
      <c r="P46" s="7">
        <v>1</v>
      </c>
      <c r="Q46" s="7">
        <v>2</v>
      </c>
      <c r="R46" s="6">
        <v>18</v>
      </c>
      <c r="S46" s="6">
        <v>5.94</v>
      </c>
      <c r="T46" s="6">
        <v>0</v>
      </c>
      <c r="U46" s="6">
        <v>0</v>
      </c>
      <c r="V46" s="6">
        <v>12.06</v>
      </c>
      <c r="W46" s="8">
        <v>8.6999999999999994E-2</v>
      </c>
      <c r="X46" s="9">
        <v>1.6008</v>
      </c>
      <c r="Y46" s="8">
        <v>5.5E-2</v>
      </c>
      <c r="Z46" s="6">
        <v>0</v>
      </c>
      <c r="AA46" s="8">
        <v>0.2</v>
      </c>
      <c r="AB46" s="6">
        <v>2.4119999999999999</v>
      </c>
    </row>
    <row r="47" spans="2:28" s="1" customFormat="1" ht="14.85" customHeight="1">
      <c r="B47" s="3">
        <v>201306</v>
      </c>
      <c r="C47" s="4" t="s">
        <v>40</v>
      </c>
      <c r="D47" s="66" t="s">
        <v>34</v>
      </c>
      <c r="E47" s="66"/>
      <c r="F47" s="4" t="s">
        <v>41</v>
      </c>
      <c r="G47" s="4" t="s">
        <v>31</v>
      </c>
      <c r="H47" s="4" t="s">
        <v>32</v>
      </c>
      <c r="I47" s="6">
        <v>9</v>
      </c>
      <c r="J47" s="6">
        <v>9.1999999999999993</v>
      </c>
      <c r="K47" s="7">
        <v>17</v>
      </c>
      <c r="L47" s="7">
        <v>1</v>
      </c>
      <c r="M47" s="7">
        <v>16</v>
      </c>
      <c r="N47" s="7">
        <v>3</v>
      </c>
      <c r="O47" s="7">
        <v>0</v>
      </c>
      <c r="P47" s="7">
        <v>13</v>
      </c>
      <c r="Q47" s="7">
        <v>16</v>
      </c>
      <c r="R47" s="6">
        <v>160.11000000000001</v>
      </c>
      <c r="S47" s="6">
        <v>27.74</v>
      </c>
      <c r="T47" s="6">
        <v>9</v>
      </c>
      <c r="U47" s="6">
        <v>5.85</v>
      </c>
      <c r="V47" s="6">
        <v>126.52</v>
      </c>
      <c r="W47" s="8">
        <v>8.6999999999999994E-2</v>
      </c>
      <c r="X47" s="9">
        <v>12.8064</v>
      </c>
      <c r="Y47" s="8">
        <v>5.5E-2</v>
      </c>
      <c r="Z47" s="6">
        <v>0.32174999999999998</v>
      </c>
      <c r="AA47" s="8">
        <v>0.2</v>
      </c>
      <c r="AB47" s="6">
        <v>26.474</v>
      </c>
    </row>
    <row r="48" spans="2:28" s="1" customFormat="1" ht="14.85" customHeight="1">
      <c r="B48" s="3">
        <v>201306</v>
      </c>
      <c r="C48" s="4" t="s">
        <v>42</v>
      </c>
      <c r="D48" s="66" t="s">
        <v>34</v>
      </c>
      <c r="E48" s="66"/>
      <c r="F48" s="4" t="s">
        <v>43</v>
      </c>
      <c r="G48" s="4" t="s">
        <v>31</v>
      </c>
      <c r="H48" s="4" t="s">
        <v>32</v>
      </c>
      <c r="I48" s="6">
        <v>9</v>
      </c>
      <c r="J48" s="6">
        <v>9.1999999999999993</v>
      </c>
      <c r="K48" s="7">
        <v>138</v>
      </c>
      <c r="L48" s="7">
        <v>0</v>
      </c>
      <c r="M48" s="7">
        <v>138</v>
      </c>
      <c r="N48" s="7">
        <v>46</v>
      </c>
      <c r="O48" s="7">
        <v>0</v>
      </c>
      <c r="P48" s="7">
        <v>92</v>
      </c>
      <c r="Q48" s="7">
        <v>138</v>
      </c>
      <c r="R48" s="6">
        <v>1245.79</v>
      </c>
      <c r="S48" s="6">
        <v>412.87</v>
      </c>
      <c r="T48" s="6">
        <v>0</v>
      </c>
      <c r="U48" s="6">
        <v>0</v>
      </c>
      <c r="V48" s="6">
        <v>832.92</v>
      </c>
      <c r="W48" s="8">
        <v>8.6999999999999994E-2</v>
      </c>
      <c r="X48" s="9">
        <v>110.4552</v>
      </c>
      <c r="Y48" s="8">
        <v>5.5E-2</v>
      </c>
      <c r="Z48" s="6">
        <v>0</v>
      </c>
      <c r="AA48" s="8">
        <v>0.2</v>
      </c>
      <c r="AB48" s="6">
        <v>166.584</v>
      </c>
    </row>
    <row r="49" spans="2:28" s="1" customFormat="1" ht="14.85" customHeight="1">
      <c r="B49" s="3">
        <v>201306</v>
      </c>
      <c r="C49" s="4" t="s">
        <v>44</v>
      </c>
      <c r="D49" s="66" t="s">
        <v>34</v>
      </c>
      <c r="E49" s="66"/>
      <c r="F49" s="4" t="s">
        <v>34</v>
      </c>
      <c r="G49" s="4" t="s">
        <v>31</v>
      </c>
      <c r="H49" s="4" t="s">
        <v>32</v>
      </c>
      <c r="I49" s="6">
        <v>9</v>
      </c>
      <c r="J49" s="6">
        <v>9.1999999999999993</v>
      </c>
      <c r="K49" s="7">
        <v>3</v>
      </c>
      <c r="L49" s="7">
        <v>0</v>
      </c>
      <c r="M49" s="7">
        <v>3</v>
      </c>
      <c r="N49" s="7">
        <v>1</v>
      </c>
      <c r="O49" s="7">
        <v>0</v>
      </c>
      <c r="P49" s="7">
        <v>2</v>
      </c>
      <c r="Q49" s="7">
        <v>3</v>
      </c>
      <c r="R49" s="6">
        <v>27</v>
      </c>
      <c r="S49" s="6">
        <v>8.91</v>
      </c>
      <c r="T49" s="6">
        <v>0</v>
      </c>
      <c r="U49" s="6">
        <v>0</v>
      </c>
      <c r="V49" s="6">
        <v>18.09</v>
      </c>
      <c r="W49" s="8">
        <v>8.6999999999999994E-2</v>
      </c>
      <c r="X49" s="9">
        <v>2.4011999999999998</v>
      </c>
      <c r="Y49" s="8">
        <v>5.5E-2</v>
      </c>
      <c r="Z49" s="6">
        <v>0</v>
      </c>
      <c r="AA49" s="8">
        <v>0.2</v>
      </c>
      <c r="AB49" s="6">
        <v>3.6179999999999999</v>
      </c>
    </row>
    <row r="50" spans="2:28" s="1" customFormat="1" ht="14.85" customHeight="1">
      <c r="B50" s="3">
        <v>201306</v>
      </c>
      <c r="C50" s="4" t="s">
        <v>47</v>
      </c>
      <c r="D50" s="66" t="s">
        <v>34</v>
      </c>
      <c r="E50" s="66"/>
      <c r="F50" s="4" t="s">
        <v>48</v>
      </c>
      <c r="G50" s="4" t="s">
        <v>31</v>
      </c>
      <c r="H50" s="4" t="s">
        <v>32</v>
      </c>
      <c r="I50" s="6">
        <v>9</v>
      </c>
      <c r="J50" s="6">
        <v>9.1999999999999993</v>
      </c>
      <c r="K50" s="7">
        <v>4</v>
      </c>
      <c r="L50" s="7">
        <v>0</v>
      </c>
      <c r="M50" s="7">
        <v>4</v>
      </c>
      <c r="N50" s="7">
        <v>0</v>
      </c>
      <c r="O50" s="7">
        <v>0</v>
      </c>
      <c r="P50" s="7">
        <v>4</v>
      </c>
      <c r="Q50" s="7">
        <v>4</v>
      </c>
      <c r="R50" s="6">
        <v>53.35</v>
      </c>
      <c r="S50" s="6">
        <v>3.32</v>
      </c>
      <c r="T50" s="6">
        <v>0</v>
      </c>
      <c r="U50" s="6">
        <v>0</v>
      </c>
      <c r="V50" s="6">
        <v>50.03</v>
      </c>
      <c r="W50" s="8">
        <v>8.6999999999999994E-2</v>
      </c>
      <c r="X50" s="9">
        <v>3.2016</v>
      </c>
      <c r="Y50" s="8">
        <v>5.5E-2</v>
      </c>
      <c r="Z50" s="6">
        <v>0</v>
      </c>
      <c r="AA50" s="8">
        <v>0.2</v>
      </c>
      <c r="AB50" s="6">
        <v>10.006</v>
      </c>
    </row>
    <row r="51" spans="2:28" s="1" customFormat="1" ht="14.85" customHeight="1">
      <c r="B51" s="3">
        <v>201306</v>
      </c>
      <c r="C51" s="4" t="s">
        <v>49</v>
      </c>
      <c r="D51" s="66" t="s">
        <v>34</v>
      </c>
      <c r="E51" s="66"/>
      <c r="F51" s="4" t="s">
        <v>50</v>
      </c>
      <c r="G51" s="4" t="s">
        <v>31</v>
      </c>
      <c r="H51" s="4" t="s">
        <v>32</v>
      </c>
      <c r="I51" s="6">
        <v>9</v>
      </c>
      <c r="J51" s="6">
        <v>9.1999999999999993</v>
      </c>
      <c r="K51" s="7">
        <v>1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6">
        <v>11</v>
      </c>
      <c r="S51" s="6">
        <v>0.55000000000000004</v>
      </c>
      <c r="T51" s="6">
        <v>8.85</v>
      </c>
      <c r="U51" s="6">
        <v>8.85</v>
      </c>
      <c r="V51" s="6">
        <v>1.6</v>
      </c>
      <c r="W51" s="8">
        <v>8.6999999999999994E-2</v>
      </c>
      <c r="X51" s="9">
        <v>0</v>
      </c>
      <c r="Y51" s="8">
        <v>5.5E-2</v>
      </c>
      <c r="Z51" s="6">
        <v>0.48675000000000002</v>
      </c>
      <c r="AA51" s="8">
        <v>0.2</v>
      </c>
      <c r="AB51" s="6">
        <v>2.09</v>
      </c>
    </row>
    <row r="52" spans="2:28" s="1" customFormat="1" ht="14.85" customHeight="1">
      <c r="B52" s="3">
        <v>201306</v>
      </c>
      <c r="C52" s="4" t="s">
        <v>51</v>
      </c>
      <c r="D52" s="66" t="s">
        <v>34</v>
      </c>
      <c r="E52" s="66"/>
      <c r="F52" s="4" t="s">
        <v>52</v>
      </c>
      <c r="G52" s="4" t="s">
        <v>31</v>
      </c>
      <c r="H52" s="4" t="s">
        <v>53</v>
      </c>
      <c r="I52" s="6">
        <v>9</v>
      </c>
      <c r="J52" s="6">
        <v>9.1999999999999993</v>
      </c>
      <c r="K52" s="7">
        <v>120</v>
      </c>
      <c r="L52" s="7">
        <v>3</v>
      </c>
      <c r="M52" s="7">
        <v>117</v>
      </c>
      <c r="N52" s="7">
        <v>18</v>
      </c>
      <c r="O52" s="7">
        <v>0</v>
      </c>
      <c r="P52" s="7">
        <v>99</v>
      </c>
      <c r="Q52" s="7">
        <v>117</v>
      </c>
      <c r="R52" s="6">
        <v>1006.25</v>
      </c>
      <c r="S52" s="6">
        <v>160.13</v>
      </c>
      <c r="T52" s="6">
        <v>26.52</v>
      </c>
      <c r="U52" s="6">
        <v>26.52</v>
      </c>
      <c r="V52" s="6">
        <v>819.6</v>
      </c>
      <c r="W52" s="8">
        <v>8.6999999999999994E-2</v>
      </c>
      <c r="X52" s="9">
        <v>93.646799999999999</v>
      </c>
      <c r="Y52" s="8">
        <v>5.5E-2</v>
      </c>
      <c r="Z52" s="6">
        <v>1.4585999999999999</v>
      </c>
      <c r="AA52" s="8">
        <v>0.2</v>
      </c>
      <c r="AB52" s="6">
        <v>169.22399999999999</v>
      </c>
    </row>
    <row r="53" spans="2:28" s="1" customFormat="1" ht="14.85" customHeight="1">
      <c r="B53" s="3">
        <v>201306</v>
      </c>
      <c r="C53" s="4" t="s">
        <v>54</v>
      </c>
      <c r="D53" s="66" t="s">
        <v>55</v>
      </c>
      <c r="E53" s="66"/>
      <c r="F53" s="4" t="s">
        <v>56</v>
      </c>
      <c r="G53" s="4" t="s">
        <v>31</v>
      </c>
      <c r="H53" s="4" t="s">
        <v>32</v>
      </c>
      <c r="I53" s="6">
        <v>12</v>
      </c>
      <c r="J53" s="6">
        <v>12.2</v>
      </c>
      <c r="K53" s="7">
        <v>0</v>
      </c>
      <c r="L53" s="7">
        <v>3</v>
      </c>
      <c r="M53" s="7">
        <v>-3</v>
      </c>
      <c r="N53" s="7">
        <v>0</v>
      </c>
      <c r="O53" s="7">
        <v>0</v>
      </c>
      <c r="P53" s="7">
        <v>-3</v>
      </c>
      <c r="Q53" s="7">
        <v>-3</v>
      </c>
      <c r="R53" s="6">
        <v>0</v>
      </c>
      <c r="S53" s="6">
        <v>0</v>
      </c>
      <c r="T53" s="6">
        <v>28.8</v>
      </c>
      <c r="U53" s="6">
        <v>28.8</v>
      </c>
      <c r="V53" s="6">
        <v>-28.8</v>
      </c>
      <c r="W53" s="8">
        <v>8.6999999999999994E-2</v>
      </c>
      <c r="X53" s="9">
        <v>0</v>
      </c>
      <c r="Y53" s="8">
        <v>5.5E-2</v>
      </c>
      <c r="Z53" s="6">
        <v>1.5840000000000001</v>
      </c>
      <c r="AA53" s="8">
        <v>0.2</v>
      </c>
      <c r="AB53" s="6">
        <v>0</v>
      </c>
    </row>
    <row r="54" spans="2:28" s="1" customFormat="1" ht="14.85" customHeight="1">
      <c r="B54" s="3">
        <v>201306</v>
      </c>
      <c r="C54" s="4" t="s">
        <v>57</v>
      </c>
      <c r="D54" s="66" t="s">
        <v>58</v>
      </c>
      <c r="E54" s="66"/>
      <c r="F54" s="4" t="s">
        <v>59</v>
      </c>
      <c r="G54" s="4" t="s">
        <v>31</v>
      </c>
      <c r="H54" s="4" t="s">
        <v>32</v>
      </c>
      <c r="I54" s="6">
        <v>11</v>
      </c>
      <c r="J54" s="6">
        <v>11.2</v>
      </c>
      <c r="K54" s="7">
        <v>1</v>
      </c>
      <c r="L54" s="7">
        <v>5</v>
      </c>
      <c r="M54" s="7">
        <v>-4</v>
      </c>
      <c r="N54" s="7">
        <v>0</v>
      </c>
      <c r="O54" s="7">
        <v>0</v>
      </c>
      <c r="P54" s="7">
        <v>-4</v>
      </c>
      <c r="Q54" s="7">
        <v>-4</v>
      </c>
      <c r="R54" s="6">
        <v>20.62</v>
      </c>
      <c r="S54" s="6">
        <v>2.42</v>
      </c>
      <c r="T54" s="6">
        <v>50.1</v>
      </c>
      <c r="U54" s="6">
        <v>50.1</v>
      </c>
      <c r="V54" s="6">
        <v>-31.9</v>
      </c>
      <c r="W54" s="8">
        <v>8.6999999999999994E-2</v>
      </c>
      <c r="X54" s="9">
        <v>0</v>
      </c>
      <c r="Y54" s="8">
        <v>5.5E-2</v>
      </c>
      <c r="Z54" s="6">
        <v>2.7555000000000001</v>
      </c>
      <c r="AA54" s="8">
        <v>0.2</v>
      </c>
      <c r="AB54" s="6">
        <v>3.64</v>
      </c>
    </row>
    <row r="55" spans="2:28" s="1" customFormat="1" ht="14.85" customHeight="1">
      <c r="B55" s="3">
        <v>201306</v>
      </c>
      <c r="C55" s="4" t="s">
        <v>60</v>
      </c>
      <c r="D55" s="66" t="s">
        <v>61</v>
      </c>
      <c r="E55" s="66"/>
      <c r="F55" s="4" t="s">
        <v>62</v>
      </c>
      <c r="G55" s="4" t="s">
        <v>31</v>
      </c>
      <c r="H55" s="4" t="s">
        <v>32</v>
      </c>
      <c r="I55" s="6">
        <v>11</v>
      </c>
      <c r="J55" s="6">
        <v>11.2</v>
      </c>
      <c r="K55" s="7">
        <v>1</v>
      </c>
      <c r="L55" s="7">
        <v>2</v>
      </c>
      <c r="M55" s="7">
        <v>-1</v>
      </c>
      <c r="N55" s="7">
        <v>0</v>
      </c>
      <c r="O55" s="7">
        <v>0</v>
      </c>
      <c r="P55" s="7">
        <v>-1</v>
      </c>
      <c r="Q55" s="7">
        <v>-1</v>
      </c>
      <c r="R55" s="6">
        <v>11</v>
      </c>
      <c r="S55" s="6">
        <v>3.19</v>
      </c>
      <c r="T55" s="6">
        <v>22.19</v>
      </c>
      <c r="U55" s="6">
        <v>22.19</v>
      </c>
      <c r="V55" s="6">
        <v>-14.38</v>
      </c>
      <c r="W55" s="8">
        <v>8.6999999999999994E-2</v>
      </c>
      <c r="X55" s="9">
        <v>0</v>
      </c>
      <c r="Y55" s="8">
        <v>5.5E-2</v>
      </c>
      <c r="Z55" s="6">
        <v>1.22045</v>
      </c>
      <c r="AA55" s="8">
        <v>0.2</v>
      </c>
      <c r="AB55" s="6">
        <v>1.5620000000000001</v>
      </c>
    </row>
    <row r="56" spans="2:28" s="1" customFormat="1" ht="14.85" customHeight="1">
      <c r="B56" s="3">
        <v>201306</v>
      </c>
      <c r="C56" s="4" t="s">
        <v>63</v>
      </c>
      <c r="D56" s="66" t="s">
        <v>61</v>
      </c>
      <c r="E56" s="66"/>
      <c r="F56" s="4" t="s">
        <v>64</v>
      </c>
      <c r="G56" s="4" t="s">
        <v>31</v>
      </c>
      <c r="H56" s="4" t="s">
        <v>53</v>
      </c>
      <c r="I56" s="6">
        <v>16.5</v>
      </c>
      <c r="J56" s="6">
        <v>16.7</v>
      </c>
      <c r="K56" s="7">
        <v>9</v>
      </c>
      <c r="L56" s="7">
        <v>12</v>
      </c>
      <c r="M56" s="7">
        <v>-3</v>
      </c>
      <c r="N56" s="7">
        <v>3</v>
      </c>
      <c r="O56" s="7">
        <v>0</v>
      </c>
      <c r="P56" s="7">
        <v>-6</v>
      </c>
      <c r="Q56" s="7">
        <v>-3</v>
      </c>
      <c r="R56" s="6">
        <v>167.04</v>
      </c>
      <c r="S56" s="6">
        <v>53.91</v>
      </c>
      <c r="T56" s="6">
        <v>150.36000000000001</v>
      </c>
      <c r="U56" s="6">
        <v>150.36000000000001</v>
      </c>
      <c r="V56" s="6">
        <v>-37.229999999999997</v>
      </c>
      <c r="W56" s="8">
        <v>8.6999999999999994E-2</v>
      </c>
      <c r="X56" s="9">
        <v>0</v>
      </c>
      <c r="Y56" s="8">
        <v>5.5E-2</v>
      </c>
      <c r="Z56" s="6">
        <v>8.2698</v>
      </c>
      <c r="AA56" s="8">
        <v>0.2</v>
      </c>
      <c r="AB56" s="6">
        <v>22.626000000000001</v>
      </c>
    </row>
    <row r="57" spans="2:28" s="1" customFormat="1" ht="14.85" customHeight="1">
      <c r="B57" s="3">
        <v>201306</v>
      </c>
      <c r="C57" s="4" t="s">
        <v>65</v>
      </c>
      <c r="D57" s="66" t="s">
        <v>66</v>
      </c>
      <c r="E57" s="66"/>
      <c r="F57" s="4" t="s">
        <v>67</v>
      </c>
      <c r="G57" s="4" t="s">
        <v>31</v>
      </c>
      <c r="H57" s="4" t="s">
        <v>32</v>
      </c>
      <c r="I57" s="6">
        <v>14</v>
      </c>
      <c r="J57" s="6">
        <v>14.2</v>
      </c>
      <c r="K57" s="7">
        <v>11</v>
      </c>
      <c r="L57" s="7">
        <v>1</v>
      </c>
      <c r="M57" s="7">
        <v>10</v>
      </c>
      <c r="N57" s="7">
        <v>1</v>
      </c>
      <c r="O57" s="7">
        <v>0</v>
      </c>
      <c r="P57" s="7">
        <v>9</v>
      </c>
      <c r="Q57" s="7">
        <v>10</v>
      </c>
      <c r="R57" s="6">
        <v>132</v>
      </c>
      <c r="S57" s="6">
        <v>15.84</v>
      </c>
      <c r="T57" s="6">
        <v>9.18</v>
      </c>
      <c r="U57" s="6">
        <v>9.18</v>
      </c>
      <c r="V57" s="6">
        <v>106.98</v>
      </c>
      <c r="W57" s="8">
        <v>8.6999999999999994E-2</v>
      </c>
      <c r="X57" s="9">
        <v>12.353999999999999</v>
      </c>
      <c r="Y57" s="8">
        <v>5.5E-2</v>
      </c>
      <c r="Z57" s="6">
        <v>0.50490000000000002</v>
      </c>
      <c r="AA57" s="8">
        <v>0.2</v>
      </c>
      <c r="AB57" s="6">
        <v>23.231999999999999</v>
      </c>
    </row>
    <row r="58" spans="2:28" s="1" customFormat="1" ht="14.85" customHeight="1">
      <c r="B58" s="3">
        <v>201306</v>
      </c>
      <c r="C58" s="4" t="s">
        <v>68</v>
      </c>
      <c r="D58" s="66" t="s">
        <v>69</v>
      </c>
      <c r="E58" s="66"/>
      <c r="F58" s="4" t="s">
        <v>70</v>
      </c>
      <c r="G58" s="4" t="s">
        <v>31</v>
      </c>
      <c r="H58" s="4" t="s">
        <v>32</v>
      </c>
      <c r="I58" s="6">
        <v>14</v>
      </c>
      <c r="J58" s="6">
        <v>14.2</v>
      </c>
      <c r="K58" s="7">
        <v>61</v>
      </c>
      <c r="L58" s="7">
        <v>0</v>
      </c>
      <c r="M58" s="7">
        <v>61</v>
      </c>
      <c r="N58" s="7">
        <v>8</v>
      </c>
      <c r="O58" s="7">
        <v>0</v>
      </c>
      <c r="P58" s="7">
        <v>53</v>
      </c>
      <c r="Q58" s="7">
        <v>61</v>
      </c>
      <c r="R58" s="6">
        <v>732</v>
      </c>
      <c r="S58" s="6">
        <v>95.4</v>
      </c>
      <c r="T58" s="6">
        <v>0</v>
      </c>
      <c r="U58" s="6">
        <v>0</v>
      </c>
      <c r="V58" s="6">
        <v>636.6</v>
      </c>
      <c r="W58" s="8">
        <v>8.6999999999999994E-2</v>
      </c>
      <c r="X58" s="9">
        <v>75.359399999999994</v>
      </c>
      <c r="Y58" s="8">
        <v>5.5E-2</v>
      </c>
      <c r="Z58" s="6">
        <v>0</v>
      </c>
      <c r="AA58" s="8">
        <v>0.2</v>
      </c>
      <c r="AB58" s="6">
        <v>127.32</v>
      </c>
    </row>
    <row r="59" spans="2:28" s="1" customFormat="1" ht="14.85" customHeight="1">
      <c r="B59" s="3">
        <v>201306</v>
      </c>
      <c r="C59" s="4" t="s">
        <v>71</v>
      </c>
      <c r="D59" s="66" t="s">
        <v>72</v>
      </c>
      <c r="E59" s="66"/>
      <c r="F59" s="4" t="s">
        <v>73</v>
      </c>
      <c r="G59" s="4" t="s">
        <v>31</v>
      </c>
      <c r="H59" s="4" t="s">
        <v>32</v>
      </c>
      <c r="I59" s="6">
        <v>12</v>
      </c>
      <c r="J59" s="6">
        <v>12.2</v>
      </c>
      <c r="K59" s="7">
        <v>18</v>
      </c>
      <c r="L59" s="7">
        <v>0</v>
      </c>
      <c r="M59" s="7">
        <v>18</v>
      </c>
      <c r="N59" s="7">
        <v>3</v>
      </c>
      <c r="O59" s="7">
        <v>0</v>
      </c>
      <c r="P59" s="7">
        <v>15</v>
      </c>
      <c r="Q59" s="7">
        <v>18</v>
      </c>
      <c r="R59" s="6">
        <v>201.6</v>
      </c>
      <c r="S59" s="6">
        <v>38.700000000000003</v>
      </c>
      <c r="T59" s="6">
        <v>0</v>
      </c>
      <c r="U59" s="6">
        <v>0</v>
      </c>
      <c r="V59" s="6">
        <v>162.9</v>
      </c>
      <c r="W59" s="8">
        <v>8.6999999999999994E-2</v>
      </c>
      <c r="X59" s="9">
        <v>19.1052</v>
      </c>
      <c r="Y59" s="8">
        <v>5.5E-2</v>
      </c>
      <c r="Z59" s="6">
        <v>0</v>
      </c>
      <c r="AA59" s="8">
        <v>0.2</v>
      </c>
      <c r="AB59" s="6">
        <v>32.58</v>
      </c>
    </row>
    <row r="60" spans="2:28" s="1" customFormat="1" ht="14.85" customHeight="1">
      <c r="B60" s="3">
        <v>201306</v>
      </c>
      <c r="C60" s="4" t="s">
        <v>74</v>
      </c>
      <c r="D60" s="66" t="s">
        <v>75</v>
      </c>
      <c r="E60" s="66"/>
      <c r="F60" s="4" t="s">
        <v>76</v>
      </c>
      <c r="G60" s="4" t="s">
        <v>31</v>
      </c>
      <c r="H60" s="4" t="s">
        <v>32</v>
      </c>
      <c r="I60" s="6">
        <v>12</v>
      </c>
      <c r="J60" s="6">
        <v>12.2</v>
      </c>
      <c r="K60" s="7">
        <v>23</v>
      </c>
      <c r="L60" s="7">
        <v>1</v>
      </c>
      <c r="M60" s="7">
        <v>22</v>
      </c>
      <c r="N60" s="7">
        <v>4</v>
      </c>
      <c r="O60" s="7">
        <v>0</v>
      </c>
      <c r="P60" s="7">
        <v>18</v>
      </c>
      <c r="Q60" s="7">
        <v>22</v>
      </c>
      <c r="R60" s="6">
        <v>276</v>
      </c>
      <c r="S60" s="6">
        <v>42.48</v>
      </c>
      <c r="T60" s="6">
        <v>12</v>
      </c>
      <c r="U60" s="6">
        <v>10.199999999999999</v>
      </c>
      <c r="V60" s="6">
        <v>223.32</v>
      </c>
      <c r="W60" s="8">
        <v>8.6999999999999994E-2</v>
      </c>
      <c r="X60" s="9">
        <v>23.3508</v>
      </c>
      <c r="Y60" s="8">
        <v>5.5E-2</v>
      </c>
      <c r="Z60" s="6">
        <v>0.56100000000000005</v>
      </c>
      <c r="AA60" s="8">
        <v>0.2</v>
      </c>
      <c r="AB60" s="6">
        <v>46.704000000000001</v>
      </c>
    </row>
    <row r="61" spans="2:28" s="1" customFormat="1" ht="14.85" customHeight="1">
      <c r="B61" s="3">
        <v>201306</v>
      </c>
      <c r="C61" s="4" t="s">
        <v>77</v>
      </c>
      <c r="D61" s="66" t="s">
        <v>72</v>
      </c>
      <c r="E61" s="66"/>
      <c r="F61" s="4" t="s">
        <v>78</v>
      </c>
      <c r="G61" s="4" t="s">
        <v>31</v>
      </c>
      <c r="H61" s="4" t="s">
        <v>53</v>
      </c>
      <c r="I61" s="6">
        <v>16.5</v>
      </c>
      <c r="J61" s="6">
        <v>16.7</v>
      </c>
      <c r="K61" s="7">
        <v>172</v>
      </c>
      <c r="L61" s="7">
        <v>0</v>
      </c>
      <c r="M61" s="7">
        <v>172</v>
      </c>
      <c r="N61" s="7">
        <v>59</v>
      </c>
      <c r="O61" s="7">
        <v>0</v>
      </c>
      <c r="P61" s="7">
        <v>113</v>
      </c>
      <c r="Q61" s="7">
        <v>172</v>
      </c>
      <c r="R61" s="6">
        <v>2838</v>
      </c>
      <c r="S61" s="6">
        <v>967.54</v>
      </c>
      <c r="T61" s="6">
        <v>0</v>
      </c>
      <c r="U61" s="6">
        <v>0</v>
      </c>
      <c r="V61" s="6">
        <v>1870.46</v>
      </c>
      <c r="W61" s="8">
        <v>8.6999999999999994E-2</v>
      </c>
      <c r="X61" s="9">
        <v>249.89879999999999</v>
      </c>
      <c r="Y61" s="8">
        <v>5.5E-2</v>
      </c>
      <c r="Z61" s="6">
        <v>0</v>
      </c>
      <c r="AA61" s="8">
        <v>0.2</v>
      </c>
      <c r="AB61" s="6">
        <v>374.09199999999998</v>
      </c>
    </row>
    <row r="62" spans="2:28" s="1" customFormat="1" ht="14.85" customHeight="1">
      <c r="B62" s="10"/>
      <c r="C62" s="10"/>
      <c r="D62" s="67"/>
      <c r="E62" s="67"/>
      <c r="F62" s="10"/>
      <c r="G62" s="10"/>
      <c r="H62" s="10"/>
      <c r="I62" s="11"/>
      <c r="J62" s="11"/>
      <c r="K62" s="12">
        <v>8249</v>
      </c>
      <c r="L62" s="12">
        <v>1522</v>
      </c>
      <c r="M62" s="12">
        <v>6727</v>
      </c>
      <c r="N62" s="12">
        <v>2281</v>
      </c>
      <c r="O62" s="12">
        <v>4.29</v>
      </c>
      <c r="P62" s="12">
        <v>4450</v>
      </c>
      <c r="Q62" s="12">
        <v>6727</v>
      </c>
      <c r="R62" s="13">
        <v>106122.13</v>
      </c>
      <c r="S62" s="13">
        <v>29027.07</v>
      </c>
      <c r="T62" s="13">
        <v>16990.29</v>
      </c>
      <c r="U62" s="13">
        <v>16873.53</v>
      </c>
      <c r="V62" s="13">
        <v>60221.53</v>
      </c>
      <c r="W62" s="11"/>
      <c r="X62" s="14">
        <v>8962.6530000000002</v>
      </c>
      <c r="Y62" s="11"/>
      <c r="Z62" s="13">
        <v>928.04414999999995</v>
      </c>
      <c r="AA62" s="11" t="s">
        <v>79</v>
      </c>
      <c r="AB62" s="13">
        <v>15419.012000000001</v>
      </c>
    </row>
    <row r="63" spans="2:28" s="1" customFormat="1" ht="28.7" customHeight="1"/>
  </sheetData>
  <autoFilter ref="B5:AB62">
    <filterColumn colId="2" showButton="0"/>
  </autoFilter>
  <mergeCells count="60"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C2:D2"/>
    <mergeCell ref="C3:D3"/>
    <mergeCell ref="D5:E5"/>
    <mergeCell ref="D6:E6"/>
    <mergeCell ref="D7:E7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P&amp;D Statement</vt:lpstr>
      <vt:lpstr>Physical Sales</vt:lpstr>
      <vt:lpstr>'P&amp;D Statement'!Print_Area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Anthony Ross</cp:lastModifiedBy>
  <dcterms:created xsi:type="dcterms:W3CDTF">2010-03-23T10:34:53Z</dcterms:created>
  <dcterms:modified xsi:type="dcterms:W3CDTF">2013-08-26T22:08:47Z</dcterms:modified>
</cp:coreProperties>
</file>